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daniela/Documents/Plataforma Estrategica /ITA 2/Planeacion /Plan accion /"/>
    </mc:Choice>
  </mc:AlternateContent>
  <xr:revisionPtr revIDLastSave="0" documentId="8_{37BEB347-8C13-B64C-87CA-21DBF72B63E6}" xr6:coauthVersionLast="47" xr6:coauthVersionMax="47" xr10:uidLastSave="{00000000-0000-0000-0000-000000000000}"/>
  <bookViews>
    <workbookView xWindow="0" yWindow="500" windowWidth="25600" windowHeight="16100" firstSheet="7" activeTab="15"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 name="I SEGUIMIENTO" sheetId="26" state="hidden" r:id="rId17"/>
    <sheet name="II SEGUIMIENTO" sheetId="31" state="hidden" r:id="rId18"/>
  </sheets>
  <definedNames>
    <definedName name="_xlnm.Print_Area" localSheetId="15">'Servicio Farmaceutico'!$B$1:$M$28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4" i="10" l="1"/>
  <c r="I33" i="9" a="1"/>
  <c r="I33" i="9" s="1"/>
  <c r="I32" i="9" a="1"/>
  <c r="I32" i="9" s="1"/>
  <c r="H26" i="9"/>
  <c r="I26" i="9"/>
  <c r="I17" i="9"/>
  <c r="I21" i="10"/>
  <c r="I13" i="8"/>
  <c r="I29" i="18"/>
  <c r="I25" i="17"/>
  <c r="I27" i="16"/>
  <c r="I24" i="15"/>
  <c r="I35" i="9" l="1"/>
  <c r="I25" i="21"/>
  <c r="I27" i="14"/>
  <c r="I32" i="13"/>
  <c r="I22" i="12"/>
  <c r="I37" i="11"/>
  <c r="I35" i="11"/>
  <c r="I29" i="10"/>
  <c r="I16" i="10"/>
  <c r="I18" i="10"/>
  <c r="I21" i="6"/>
  <c r="I30" i="9"/>
  <c r="I38" i="8"/>
  <c r="J32" i="7"/>
  <c r="I23" i="1"/>
  <c r="H23" i="1"/>
  <c r="H21" i="1"/>
  <c r="I21" i="1"/>
  <c r="I23" i="6"/>
  <c r="H23" i="19"/>
  <c r="I23" i="19"/>
  <c r="I20" i="19"/>
  <c r="I29" i="9" l="1"/>
  <c r="H29" i="9"/>
  <c r="I28" i="9"/>
  <c r="H12" i="9"/>
  <c r="I12" i="9"/>
  <c r="H23" i="14"/>
  <c r="I23" i="14"/>
  <c r="I21" i="14"/>
  <c r="I22" i="16"/>
  <c r="I22" i="14"/>
  <c r="H34" i="11"/>
  <c r="I34" i="11"/>
  <c r="H37" i="8"/>
  <c r="I37" i="8"/>
  <c r="I31" i="8"/>
  <c r="I21" i="8"/>
  <c r="H13" i="8"/>
  <c r="H23" i="6" l="1"/>
  <c r="G22" i="26"/>
  <c r="H29" i="18"/>
  <c r="H25" i="17"/>
  <c r="H19" i="15"/>
  <c r="H17" i="15"/>
  <c r="H15" i="15"/>
  <c r="H14" i="15"/>
  <c r="H24" i="15" s="1"/>
  <c r="H25" i="21" l="1"/>
  <c r="H27" i="16"/>
  <c r="H27" i="14"/>
  <c r="H32" i="13"/>
  <c r="H22" i="12"/>
  <c r="H30" i="9"/>
  <c r="H38" i="8"/>
  <c r="I32" i="7"/>
  <c r="H24" i="10" l="1"/>
  <c r="H29" i="10" s="1"/>
  <c r="H37" i="11"/>
  <c r="L19" i="15" l="1"/>
  <c r="L17" i="15"/>
  <c r="L15" i="15"/>
  <c r="L14" i="15"/>
  <c r="G21" i="31" l="1"/>
  <c r="G15" i="11"/>
  <c r="G16" i="8"/>
  <c r="G15" i="8"/>
  <c r="G1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<sst xmlns="http://schemas.openxmlformats.org/spreadsheetml/2006/main" count="1495" uniqueCount="764">
  <si>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</si>
  <si>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</si>
  <si>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</si>
  <si>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</si>
  <si>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</si>
  <si>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</si>
  <si>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</si>
  <si>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</si>
  <si>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</si>
  <si>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</si>
  <si>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</si>
  <si>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</si>
  <si>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</si>
  <si>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</si>
  <si>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</si>
  <si>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</si>
  <si>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</si>
  <si>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</si>
  <si>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</si>
  <si>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</si>
  <si>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</si>
  <si>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</si>
  <si>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</si>
  <si>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</si>
  <si>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</si>
  <si>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</si>
  <si>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</si>
  <si>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</si>
  <si>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</si>
  <si>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</si>
  <si>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</si>
  <si>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</si>
  <si>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</si>
  <si>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</si>
  <si>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</si>
  <si>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</si>
  <si>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</si>
  <si>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</si>
  <si>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</si>
  <si>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</si>
  <si>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</si>
  <si>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</si>
  <si>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</si>
  <si>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</si>
  <si>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</si>
  <si>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</si>
  <si>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</si>
  <si>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</si>
  <si>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</si>
  <si>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</si>
  <si>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</si>
  <si>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</si>
  <si>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</si>
  <si>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</si>
  <si>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</si>
  <si>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</si>
  <si>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</si>
  <si>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</si>
  <si>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</si>
  <si>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</si>
  <si>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</si>
  <si>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</si>
  <si>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</si>
  <si>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</si>
  <si>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</si>
  <si>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</si>
  <si>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</si>
  <si>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</si>
  <si>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</si>
  <si>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</si>
  <si>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</si>
  <si>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</si>
  <si>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</si>
  <si>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</si>
  <si>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</si>
  <si>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</si>
  <si>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</si>
  <si>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</si>
  <si>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</si>
  <si>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</si>
  <si>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</si>
  <si>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</si>
  <si>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</si>
  <si>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</si>
  <si>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</si>
  <si>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</si>
  <si>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</si>
  <si>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</si>
  <si>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</si>
  <si>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</si>
  <si>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</si>
  <si>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</si>
  <si>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</si>
  <si>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</si>
  <si>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</si>
  <si>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</si>
  <si>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</si>
  <si>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</si>
  <si>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</si>
  <si>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</si>
  <si>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</si>
  <si>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</si>
  <si>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</si>
  <si>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</si>
  <si>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</si>
  <si>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</si>
  <si>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</si>
  <si>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</si>
  <si>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</si>
  <si>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</si>
  <si>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</si>
  <si>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</si>
  <si>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</si>
  <si>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</si>
  <si>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</si>
  <si>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</si>
  <si>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</si>
  <si>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</si>
  <si>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</si>
  <si>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</si>
  <si>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</si>
  <si>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</si>
  <si>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</si>
  <si>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</si>
  <si>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</si>
  <si>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</si>
  <si>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</si>
  <si>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</si>
  <si>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</si>
  <si>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</si>
  <si>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</si>
  <si>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</si>
  <si>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</si>
  <si>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</si>
  <si>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</si>
  <si>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</si>
  <si>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</si>
  <si>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</si>
  <si>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</si>
  <si>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</si>
  <si>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</si>
  <si>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</si>
  <si>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</si>
  <si>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</si>
  <si>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</si>
  <si>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</si>
  <si>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</si>
  <si>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</si>
  <si>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</si>
  <si>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</si>
  <si>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</si>
  <si>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</si>
  <si>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</si>
  <si>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</si>
  <si>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</si>
  <si>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</si>
  <si>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</si>
  <si>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</si>
  <si>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</si>
  <si>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</si>
  <si>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</si>
  <si>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</si>
  <si>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</si>
  <si>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</si>
  <si>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</si>
  <si>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</si>
  <si>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</si>
  <si>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</si>
  <si>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</si>
  <si>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</si>
  <si>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</si>
  <si>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</si>
  <si>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</si>
  <si>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</si>
  <si>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</si>
  <si>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</si>
  <si>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</si>
  <si>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</si>
  <si>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</si>
  <si>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</si>
  <si>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</si>
  <si>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</si>
  <si>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</si>
  <si>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</si>
  <si>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</si>
  <si>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</si>
  <si>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</si>
  <si>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</si>
  <si>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</si>
  <si>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</si>
  <si>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</si>
  <si>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</si>
  <si>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</si>
  <si>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</si>
  <si>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</si>
  <si>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</si>
  <si>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</si>
  <si>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</si>
  <si>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</si>
  <si>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</si>
  <si>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</si>
  <si>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</si>
  <si>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</si>
  <si>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</si>
  <si>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</si>
  <si>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</si>
  <si>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</si>
  <si>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</si>
  <si>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</si>
  <si>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</si>
  <si>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</si>
  <si>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</si>
  <si>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</si>
  <si>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</si>
  <si>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</si>
  <si>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</si>
  <si>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</si>
  <si>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</si>
  <si>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</si>
  <si>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</si>
  <si>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</si>
  <si>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</si>
  <si>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</si>
  <si>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</si>
  <si>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</si>
  <si>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</si>
  <si>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</si>
  <si>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</si>
  <si>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</si>
  <si>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</si>
  <si>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</si>
  <si>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</si>
  <si>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</si>
  <si>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</si>
  <si>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</si>
  <si>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</si>
  <si>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</si>
  <si>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</si>
  <si>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</si>
  <si>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</si>
  <si>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</si>
  <si>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</si>
  <si>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</si>
  <si>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</si>
  <si>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</si>
  <si>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</si>
  <si>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</si>
  <si>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</si>
  <si>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</si>
  <si>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</si>
  <si>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</si>
  <si>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</si>
  <si>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</si>
  <si>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</si>
  <si>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</si>
  <si>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</si>
  <si>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</si>
  <si>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</si>
  <si>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</si>
  <si>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</si>
  <si>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</si>
  <si>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</si>
  <si>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</si>
  <si>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</si>
  <si>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</si>
  <si>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</si>
  <si>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</si>
  <si>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</si>
  <si>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</si>
  <si>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</si>
  <si>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</si>
  <si>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</si>
  <si>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</si>
  <si>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</si>
  <si>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</si>
  <si>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</si>
  <si>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</si>
  <si>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</si>
  <si>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</si>
  <si>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</si>
  <si>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</si>
  <si>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</si>
  <si>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</si>
  <si>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</si>
  <si>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</si>
  <si>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</si>
  <si>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</si>
  <si>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</si>
  <si>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</si>
  <si>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</si>
  <si>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</si>
  <si>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</si>
  <si>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</si>
  <si>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</si>
  <si>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</si>
  <si>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</si>
  <si>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</si>
  <si>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</si>
  <si>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</si>
  <si>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</si>
  <si>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</si>
  <si>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</si>
  <si>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</si>
  <si>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</si>
  <si>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</si>
  <si>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</si>
  <si>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</si>
  <si>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</si>
  <si>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</si>
  <si>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</si>
  <si>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</si>
  <si>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</si>
  <si>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</si>
  <si>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</si>
  <si>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</si>
  <si>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</si>
  <si>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</si>
  <si>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</si>
  <si>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</si>
  <si>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</si>
  <si>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</si>
  <si>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</si>
  <si>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</si>
  <si>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</si>
  <si>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</si>
  <si>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</si>
  <si>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</si>
  <si>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</si>
  <si>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</si>
  <si>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</si>
  <si>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</si>
  <si>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</si>
  <si>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</si>
  <si>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</si>
  <si>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</si>
  <si>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</si>
  <si>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</si>
  <si>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</si>
  <si>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</si>
  <si>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</si>
  <si>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</si>
  <si>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</si>
  <si>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</si>
  <si>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</si>
  <si>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</si>
  <si>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</si>
  <si>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</si>
  <si>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</si>
  <si>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</si>
  <si>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</si>
  <si>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</si>
  <si>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</si>
  <si>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</si>
  <si>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</si>
  <si>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</si>
  <si>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</si>
  <si>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</si>
  <si>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</si>
  <si>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</si>
  <si>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</si>
  <si>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</si>
  <si>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</si>
  <si>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</si>
  <si>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</si>
  <si>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</si>
  <si>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</si>
  <si>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</si>
  <si>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</si>
  <si>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</si>
  <si>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</si>
  <si>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</si>
  <si>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</si>
  <si>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</si>
  <si>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</si>
  <si>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</si>
  <si>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</si>
  <si>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</si>
  <si>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</si>
  <si>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</si>
  <si>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</si>
  <si>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</si>
  <si>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</si>
  <si>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</si>
  <si>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</si>
  <si>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</si>
  <si>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</si>
  <si>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</si>
  <si>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</si>
  <si>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</si>
  <si>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</si>
  <si>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</si>
  <si>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</si>
  <si>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</si>
  <si>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</si>
  <si>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</si>
  <si>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</si>
  <si>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</si>
  <si>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</si>
  <si>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</si>
  <si>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</si>
  <si>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</si>
  <si>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</si>
  <si>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</si>
  <si>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</si>
  <si>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</si>
  <si>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</si>
  <si>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</si>
  <si>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</si>
  <si>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</si>
  <si>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</si>
  <si>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</si>
  <si>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</si>
  <si>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</si>
  <si>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</si>
  <si>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</si>
  <si>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</si>
  <si>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</si>
  <si>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</si>
  <si>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</si>
  <si>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</si>
  <si>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</si>
  <si>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</si>
  <si>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</si>
  <si>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</si>
  <si>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</si>
  <si>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</si>
  <si>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</si>
  <si>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</si>
  <si>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</si>
  <si>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</si>
  <si>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</si>
  <si>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</si>
  <si>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</si>
  <si>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</si>
  <si>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</si>
  <si>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</si>
  <si>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</si>
  <si>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</si>
  <si>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</si>
  <si>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</si>
  <si>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</si>
  <si>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</si>
  <si>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</si>
  <si>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</si>
  <si>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</si>
  <si>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</si>
  <si>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</si>
  <si>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</si>
  <si>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</si>
  <si>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</si>
  <si>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</si>
  <si>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</si>
  <si>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</si>
  <si>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</si>
  <si>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</si>
  <si>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</si>
  <si>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</si>
  <si>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</si>
  <si>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</si>
  <si>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</si>
  <si>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</si>
  <si>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</si>
  <si>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</si>
  <si>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</si>
  <si>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</si>
  <si>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</si>
  <si>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</si>
  <si>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</si>
  <si>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</si>
  <si>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</si>
  <si>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</si>
  <si>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</si>
  <si>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</si>
  <si>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</si>
  <si>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</si>
  <si>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</si>
  <si>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</si>
  <si>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</si>
  <si>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</si>
  <si>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</si>
  <si>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</si>
  <si>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</si>
  <si>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</si>
  <si>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</si>
  <si>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</si>
  <si>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</si>
  <si>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</si>
  <si>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</si>
  <si>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</si>
  <si>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</si>
  <si>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</si>
  <si>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</si>
  <si>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</si>
  <si>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</si>
  <si>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</si>
  <si>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</si>
  <si>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</si>
  <si>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</si>
  <si>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</si>
  <si>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</si>
  <si>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</si>
  <si>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</si>
  <si>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</si>
  <si>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</si>
  <si>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</si>
  <si>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</si>
  <si>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</si>
  <si>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</si>
  <si>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</si>
  <si>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</si>
  <si>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</si>
  <si>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</si>
  <si>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</si>
  <si>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</si>
  <si>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</si>
  <si>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</si>
  <si>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</si>
  <si>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</si>
  <si>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</si>
  <si>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</si>
  <si>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</si>
  <si>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</si>
  <si>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</si>
  <si>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</si>
  <si>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</si>
  <si>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</si>
  <si>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                              </t>
  </si>
  <si>
    <t xml:space="preserve">Nombre del Proceso </t>
  </si>
  <si>
    <t xml:space="preserve">Porcentaje de Avance </t>
  </si>
  <si>
    <t>Jurídica</t>
  </si>
  <si>
    <t>Talento Humano</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</si>
  <si>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</si>
  <si>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</si>
  <si>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</si>
  <si>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</si>
  <si>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</si>
  <si>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</si>
  <si>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</si>
  <si>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</si>
  <si>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</si>
  <si>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</si>
  <si>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</si>
  <si>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</si>
  <si>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</si>
  <si>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</si>
  <si>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</si>
  <si>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</si>
  <si>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</si>
  <si>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</si>
  <si>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 xml:space="preserve">                                                                                                                                                                                                                                                                                                                                                                                                                                                                                                                       </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</si>
  <si>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</si>
  <si>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</si>
  <si>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</si>
  <si>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</si>
  <si>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</si>
  <si>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</si>
  <si>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</si>
  <si>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</si>
  <si>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</si>
  <si>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</si>
  <si>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</si>
  <si>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</si>
  <si>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</si>
  <si>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</si>
  <si>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</si>
  <si>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</si>
  <si>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</si>
  <si>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</si>
  <si>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</si>
  <si>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</si>
  <si>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</si>
  <si>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</si>
  <si>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</si>
  <si>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</si>
  <si>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</si>
  <si>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</si>
  <si>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</si>
  <si>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</si>
  <si>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</si>
  <si>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</si>
  <si>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</si>
  <si>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</si>
  <si>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PLAN DE ACCIÓN PROCESO SERVICIO FARMACÉUTICO</t>
  </si>
  <si>
    <t>DOCUMENTO CONTROLADIO</t>
  </si>
  <si>
    <t xml:space="preserve">OBSERVACIÓN </t>
  </si>
  <si>
    <t xml:space="preserve">No. actividades realizadas/No. actividades programadas. Plan de Capacitacion Institucional (PC) </t>
  </si>
  <si>
    <t xml:space="preserve">Ejecutar el cronograma del Plan Institucional de Capacitacion (PC)  para los colaboradores. </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</si>
  <si>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</si>
  <si>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</si>
  <si>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</si>
  <si>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</si>
  <si>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</si>
  <si>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</si>
  <si>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</si>
  <si>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</si>
  <si>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</si>
  <si>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</si>
  <si>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</si>
  <si>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</si>
  <si>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</si>
  <si>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</si>
  <si>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</si>
  <si>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</si>
  <si>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</si>
  <si>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</si>
  <si>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</si>
  <si>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</si>
  <si>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</si>
  <si>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</si>
  <si>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</si>
  <si>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</si>
  <si>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</si>
  <si>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</si>
  <si>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</si>
  <si>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</si>
  <si>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</si>
  <si>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</si>
  <si>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</si>
  <si>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</si>
  <si>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</si>
  <si>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</si>
  <si>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</si>
  <si>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</si>
  <si>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</si>
  <si>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</si>
  <si>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</si>
  <si>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</si>
  <si>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</si>
  <si>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</si>
  <si>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</si>
  <si>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Verificar con contabilidad que los activos fijos que han sido dados de baja del módulo de inventarios, sean retiradosigualmente del módulo de contabilidad de CNT</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</si>
  <si>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</si>
  <si>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</si>
  <si>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</si>
  <si>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</si>
  <si>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</si>
  <si>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</si>
  <si>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</si>
  <si>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</si>
  <si>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</si>
  <si>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</si>
  <si>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</si>
  <si>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</si>
  <si>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</si>
  <si>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</si>
  <si>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</si>
  <si>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</si>
  <si>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</si>
  <si>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</si>
  <si>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</si>
  <si>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</si>
  <si>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</si>
  <si>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</si>
  <si>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</si>
  <si>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</si>
  <si>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</si>
  <si>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</si>
  <si>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</si>
  <si>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</si>
  <si>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</si>
  <si>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</si>
  <si>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</si>
  <si>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</si>
  <si>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</si>
  <si>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</si>
  <si>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</si>
  <si>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</si>
  <si>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</si>
  <si>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</si>
  <si>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</si>
  <si>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</si>
  <si>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</si>
  <si>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</si>
  <si>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</si>
  <si>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</si>
  <si>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</si>
  <si>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</si>
  <si>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</si>
  <si>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</si>
  <si>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</si>
  <si>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</si>
  <si>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</si>
  <si>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</si>
  <si>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</si>
  <si>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</si>
  <si>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META</t>
  </si>
  <si>
    <t>Contratos con  matriz de riesgos de contratacion incluidos en los estudos previos</t>
  </si>
  <si>
    <t>Educacion continuada a supervisores de contratos frente a la identificación y gestion de los riesgos de contratación</t>
  </si>
  <si>
    <t>Conciliacion de inventarios  del servicio farmaceutico con contabilidad</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</si>
  <si>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</si>
  <si>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</si>
  <si>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</si>
  <si>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</si>
  <si>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r>
      <t xml:space="preserve">PERIODO: </t>
    </r>
    <r>
      <rPr>
        <sz val="12"/>
        <rFont val="Arial"/>
        <family val="2"/>
      </rPr>
      <t>2023</t>
    </r>
  </si>
  <si>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</si>
  <si>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</si>
  <si>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</si>
  <si>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</si>
  <si>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</si>
  <si>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</si>
  <si>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</si>
  <si>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</si>
  <si>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</si>
  <si>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</si>
  <si>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</si>
  <si>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</si>
  <si>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</si>
  <si>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</si>
  <si>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</si>
  <si>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</si>
  <si>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</si>
  <si>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</si>
  <si>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</si>
  <si>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</si>
  <si>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</si>
  <si>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</si>
  <si>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</si>
  <si>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</si>
  <si>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</si>
  <si>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</si>
  <si>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</si>
  <si>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</si>
  <si>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</si>
  <si>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</si>
  <si>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</si>
  <si>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</si>
  <si>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</si>
  <si>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</si>
  <si>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</si>
  <si>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</si>
  <si>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</si>
  <si>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</si>
  <si>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t>I TRIMESTRE</t>
  </si>
  <si>
    <t>N/A</t>
  </si>
  <si>
    <t xml:space="preserve">SEGUIMIENTOS </t>
  </si>
  <si>
    <t xml:space="preserve">I TRIMESTRE </t>
  </si>
  <si>
    <t>Contratos cargados en SECOP II oportunamente</t>
  </si>
  <si>
    <t>Conciliacion inventarios con contabiliadad</t>
  </si>
  <si>
    <t>Acto Administrativo  de bajas de bienes por parte de comité de bajas</t>
  </si>
  <si>
    <t xml:space="preserve">Revisión y/o ajuste del protocolo de Conflicto de Intereses </t>
  </si>
  <si>
    <t>Revisión y/o ajuste de la Resoluci'on de la adopcion del protocolo para manejo de conflictos de inter'es</t>
  </si>
  <si>
    <t>Protocolo para manejo de conflictos de inter'es, ajustada</t>
  </si>
  <si>
    <t>No. actividades realizadas  de socializacion de la Politica de Conflicto de Intereses /No. actividades programadas (2).</t>
  </si>
  <si>
    <t>Reglamentacion de la adopcion del protocolo para manejo de conflictos de inter'es, ajustada</t>
  </si>
  <si>
    <t xml:space="preserve">II TRIMESTRE </t>
  </si>
  <si>
    <t xml:space="preserve">Condiciones básicas de suficiencia patrimonial y financiera y de capacidad técnico administrativa, con cumplimento en la ESE (Pag 32-33-34- 3100) </t>
  </si>
  <si>
    <t>P. Evidencias</t>
  </si>
  <si>
    <t>EVALUACIÓN PLANES DE ACCIÓN
 II TRIMESTRE 2023</t>
  </si>
  <si>
    <t xml:space="preserve">Bienestar social </t>
  </si>
  <si>
    <t>Comité de bajas</t>
  </si>
  <si>
    <t>Convivencia laboral</t>
  </si>
  <si>
    <t>COPASST</t>
  </si>
  <si>
    <t>COVE</t>
  </si>
  <si>
    <t>Defensa Judicial</t>
  </si>
  <si>
    <t>Emergencias y brigadas</t>
  </si>
  <si>
    <t>Etica</t>
  </si>
  <si>
    <t>Gestion ambiental</t>
  </si>
  <si>
    <t>Farmacia y terapeutica</t>
  </si>
  <si>
    <t>Gestion y desempeño</t>
  </si>
  <si>
    <t>Historias Clinicas</t>
  </si>
  <si>
    <t xml:space="preserve">Protección específica y Detección Temprana </t>
  </si>
  <si>
    <t xml:space="preserve">Seguridad del Paciente </t>
  </si>
  <si>
    <t>Sostenibilidad contable</t>
  </si>
  <si>
    <t>SEGUIMIENTO COMITES INSTITUCIONALES I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</si>
</sst>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240A]General"/>
    <numFmt numFmtId="165" formatCode="0.0%"/>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b/>
      <sz val="12"/>
      <color theme="1"/>
      <name val="Calibri"/>
      <family val="2"/>
      <scheme val="minor"/>
    </font>
    <font>
      <sz val="12"/>
      <name val="Calibri"/>
      <family val="2"/>
      <scheme val="minor"/>
    </font>
    <font>
      <sz val="12"/>
      <color rgb="FF000000"/>
      <name val="Arial"/>
      <family val="2"/>
    </font>
    <font>
      <u/>
      <sz val="11"/>
      <color rgb="FF000000"/>
      <name val="Arial"/>
      <family val="2"/>
    </font>
    <font>
      <b/>
      <u/>
      <sz val="10"/>
      <color rgb="FF000000"/>
      <name val="Arial"/>
      <family val="2"/>
    </font>
    <font>
      <sz val="8"/>
      <name val="Calibri"/>
      <family val="2"/>
      <scheme val="minor"/>
    </font>
    <font>
      <b/>
      <sz val="12"/>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BFBFBF"/>
        <bgColor rgb="FF000000"/>
      </patternFill>
    </fill>
    <fill>
      <patternFill patternType="solid">
        <fgColor theme="4"/>
        <bgColor indexed="64"/>
      </patternFill>
    </fill>
    <fill>
      <patternFill patternType="solid">
        <fgColor theme="4"/>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s>
  <cellStyleXfs count="10">
    <xf numFmtId="0" fontId="0" fillId="0" borderId="0"/>
    <xf numFmtId="9" fontId="16"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164" fontId="24" fillId="0" borderId="0" applyBorder="0" applyProtection="0"/>
    <xf numFmtId="41"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610">
    <xf numFmtId="0" fontId="0" fillId="0" borderId="0" xfId="0"/>
    <xf numFmtId="0" fontId="7" fillId="0" borderId="0" xfId="0" applyFont="1" applyAlignment="1">
      <alignment horizontal="justify" vertical="top" wrapText="1"/>
    </xf>
    <xf numFmtId="0" fontId="12" fillId="0" borderId="0" xfId="0" applyFont="1" applyAlignment="1">
      <alignment horizontal="justify" vertical="top" wrapText="1"/>
    </xf>
    <xf numFmtId="0" fontId="15"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justify" vertical="top" wrapText="1"/>
    </xf>
    <xf numFmtId="0" fontId="9" fillId="0" borderId="1" xfId="0" applyFont="1" applyBorder="1" applyAlignment="1">
      <alignment horizontal="left" vertical="center" wrapText="1"/>
    </xf>
    <xf numFmtId="0" fontId="6" fillId="0" borderId="0" xfId="0" applyFont="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top" wrapText="1"/>
    </xf>
    <xf numFmtId="0" fontId="12" fillId="2" borderId="1" xfId="0" applyFont="1" applyFill="1" applyBorder="1" applyAlignment="1">
      <alignment vertical="center" wrapText="1"/>
    </xf>
    <xf numFmtId="0" fontId="18" fillId="2" borderId="1" xfId="0" applyFont="1" applyFill="1" applyBorder="1" applyAlignment="1">
      <alignment horizontal="left" vertical="top" wrapText="1"/>
    </xf>
    <xf numFmtId="1" fontId="19" fillId="0" borderId="1" xfId="0" applyNumberFormat="1"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2" borderId="1" xfId="0" applyFont="1" applyFill="1" applyBorder="1" applyAlignment="1">
      <alignment horizontal="left" vertical="center"/>
    </xf>
    <xf numFmtId="0" fontId="6" fillId="2" borderId="0" xfId="0" applyFont="1" applyFill="1" applyAlignment="1">
      <alignment horizontal="justify" vertical="center" wrapText="1"/>
    </xf>
    <xf numFmtId="0" fontId="19" fillId="2" borderId="1" xfId="0" applyFont="1" applyFill="1" applyBorder="1" applyAlignment="1">
      <alignment vertical="center" wrapText="1"/>
    </xf>
    <xf numFmtId="9" fontId="6" fillId="0" borderId="0" xfId="0" applyNumberFormat="1" applyFont="1" applyAlignment="1">
      <alignment horizontal="center" vertical="center" wrapText="1"/>
    </xf>
    <xf numFmtId="9" fontId="6" fillId="0" borderId="0" xfId="0" applyNumberFormat="1" applyFont="1" applyAlignment="1">
      <alignment horizontal="justify" vertical="center" wrapText="1"/>
    </xf>
    <xf numFmtId="0" fontId="12" fillId="2" borderId="19" xfId="0" applyFont="1" applyFill="1" applyBorder="1" applyAlignment="1">
      <alignment horizontal="center" vertical="center" wrapText="1"/>
    </xf>
    <xf numFmtId="0" fontId="21" fillId="2" borderId="1" xfId="0" applyFont="1" applyFill="1" applyBorder="1" applyAlignment="1">
      <alignment vertical="center" wrapText="1"/>
    </xf>
    <xf numFmtId="9" fontId="11" fillId="2" borderId="1" xfId="0" applyNumberFormat="1" applyFont="1" applyFill="1" applyBorder="1" applyAlignment="1">
      <alignment horizontal="center" vertical="center" wrapText="1"/>
    </xf>
    <xf numFmtId="0" fontId="19" fillId="2" borderId="27"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0" borderId="24" xfId="0" applyFont="1" applyBorder="1" applyAlignment="1">
      <alignment horizontal="left" vertical="center" wrapText="1"/>
    </xf>
    <xf numFmtId="0" fontId="12" fillId="0" borderId="1" xfId="0" applyFont="1" applyBorder="1" applyAlignment="1">
      <alignment horizontal="left" vertical="center" wrapText="1"/>
    </xf>
    <xf numFmtId="1" fontId="12" fillId="0" borderId="1" xfId="3"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left" vertical="center" wrapText="1"/>
    </xf>
    <xf numFmtId="0" fontId="18" fillId="2" borderId="26" xfId="0" applyFont="1" applyFill="1" applyBorder="1" applyAlignment="1">
      <alignment vertical="center" wrapText="1"/>
    </xf>
    <xf numFmtId="0" fontId="12" fillId="2" borderId="26" xfId="0" applyFont="1" applyFill="1" applyBorder="1" applyAlignment="1">
      <alignment horizontal="left" vertical="center" wrapText="1"/>
    </xf>
    <xf numFmtId="9" fontId="12" fillId="0" borderId="1" xfId="0" applyNumberFormat="1" applyFont="1" applyBorder="1" applyAlignment="1">
      <alignment horizontal="center" vertical="center" wrapText="1"/>
    </xf>
    <xf numFmtId="0" fontId="12" fillId="0" borderId="19" xfId="0" applyFont="1" applyBorder="1" applyAlignment="1">
      <alignment horizontal="center" vertical="center" wrapText="1"/>
    </xf>
    <xf numFmtId="9" fontId="19" fillId="0" borderId="1" xfId="3" applyFont="1" applyBorder="1" applyAlignment="1">
      <alignment horizontal="center" vertical="center" wrapText="1"/>
    </xf>
    <xf numFmtId="0" fontId="18" fillId="2" borderId="26" xfId="0" applyFont="1" applyFill="1" applyBorder="1" applyAlignment="1">
      <alignment horizontal="justify" vertical="top"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justify"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0" fontId="18"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1" fontId="18" fillId="0" borderId="1" xfId="0" applyNumberFormat="1" applyFont="1" applyBorder="1" applyAlignment="1">
      <alignment horizontal="center" vertical="center" wrapText="1"/>
    </xf>
    <xf numFmtId="0" fontId="6" fillId="0" borderId="0" xfId="0" applyFont="1" applyAlignment="1">
      <alignment vertical="center" wrapText="1"/>
    </xf>
    <xf numFmtId="9" fontId="6" fillId="0" borderId="0" xfId="3" applyFont="1" applyAlignment="1">
      <alignment horizontal="center" vertical="center" wrapText="1"/>
    </xf>
    <xf numFmtId="0" fontId="22" fillId="2" borderId="24"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18" fillId="0" borderId="26" xfId="0" applyFont="1" applyBorder="1" applyAlignment="1">
      <alignment vertical="center" wrapText="1"/>
    </xf>
    <xf numFmtId="0" fontId="22" fillId="2" borderId="2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0" xfId="0" applyFont="1" applyAlignment="1">
      <alignment vertical="top" wrapText="1"/>
    </xf>
    <xf numFmtId="0" fontId="13" fillId="4" borderId="4" xfId="0" applyFont="1" applyFill="1" applyBorder="1" applyAlignment="1">
      <alignment horizontal="center" vertical="center" wrapText="1"/>
    </xf>
    <xf numFmtId="0" fontId="13" fillId="4" borderId="3" xfId="0" applyFont="1" applyFill="1" applyBorder="1" applyAlignment="1">
      <alignment vertical="center" wrapText="1"/>
    </xf>
    <xf numFmtId="0" fontId="10" fillId="0" borderId="0" xfId="0" applyFont="1" applyAlignment="1">
      <alignment horizontal="left" vertical="center" wrapText="1"/>
    </xf>
    <xf numFmtId="14" fontId="18" fillId="0" borderId="19" xfId="0" applyNumberFormat="1" applyFont="1" applyBorder="1" applyAlignment="1">
      <alignment horizontal="center" vertical="center" wrapText="1"/>
    </xf>
    <xf numFmtId="14" fontId="18" fillId="0" borderId="26" xfId="0" applyNumberFormat="1" applyFont="1" applyBorder="1" applyAlignment="1">
      <alignment horizontal="center" vertical="center" wrapText="1"/>
    </xf>
    <xf numFmtId="0" fontId="7" fillId="0" borderId="0" xfId="0" applyFont="1" applyAlignment="1">
      <alignment horizontal="center" vertical="top" wrapText="1"/>
    </xf>
    <xf numFmtId="0" fontId="12" fillId="0" borderId="26" xfId="0" applyFont="1" applyBorder="1" applyAlignment="1">
      <alignment horizontal="justify" vertical="center" wrapText="1"/>
    </xf>
    <xf numFmtId="0" fontId="12" fillId="2" borderId="26"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18" fillId="2" borderId="1" xfId="0" applyFont="1" applyFill="1" applyBorder="1" applyAlignment="1">
      <alignment horizontal="justify" vertical="top" wrapText="1"/>
    </xf>
    <xf numFmtId="0" fontId="12" fillId="0" borderId="1" xfId="0" applyFont="1" applyBorder="1" applyAlignment="1">
      <alignment horizontal="center" vertical="center" wrapText="1"/>
    </xf>
    <xf numFmtId="164" fontId="23" fillId="5" borderId="1" xfId="4" applyFont="1" applyFill="1" applyBorder="1" applyAlignment="1">
      <alignment horizontal="justify" vertical="center" wrapText="1"/>
    </xf>
    <xf numFmtId="164" fontId="23" fillId="5" borderId="24" xfId="4" applyFont="1" applyFill="1" applyBorder="1" applyAlignment="1">
      <alignment horizontal="left" vertical="center" wrapText="1"/>
    </xf>
    <xf numFmtId="164" fontId="23" fillId="5" borderId="19" xfId="4" applyFont="1" applyFill="1" applyBorder="1" applyAlignment="1">
      <alignment horizontal="justify" vertical="center" wrapText="1"/>
    </xf>
    <xf numFmtId="164" fontId="23" fillId="5" borderId="22" xfId="4" applyFont="1" applyFill="1" applyBorder="1" applyAlignment="1">
      <alignment horizontal="left" vertical="center" wrapText="1"/>
    </xf>
    <xf numFmtId="164" fontId="23" fillId="5" borderId="26" xfId="4" applyFont="1" applyFill="1" applyBorder="1" applyAlignment="1">
      <alignment horizontal="justify" vertical="center" wrapText="1"/>
    </xf>
    <xf numFmtId="164" fontId="23" fillId="5" borderId="27" xfId="4"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justify" vertical="center" wrapText="1"/>
    </xf>
    <xf numFmtId="0" fontId="18" fillId="0" borderId="19" xfId="0" applyFont="1" applyBorder="1" applyAlignment="1">
      <alignment vertical="center" wrapText="1"/>
    </xf>
    <xf numFmtId="1" fontId="12" fillId="0" borderId="19" xfId="3" applyNumberFormat="1" applyFont="1" applyBorder="1" applyAlignment="1">
      <alignment horizontal="center" vertical="center" wrapText="1"/>
    </xf>
    <xf numFmtId="0" fontId="19" fillId="2" borderId="26" xfId="0" applyFont="1" applyFill="1" applyBorder="1" applyAlignment="1">
      <alignment horizontal="justify" vertical="center" wrapText="1"/>
    </xf>
    <xf numFmtId="0" fontId="19" fillId="0" borderId="0" xfId="0" applyFont="1" applyAlignment="1">
      <alignment horizontal="justify" vertical="center" wrapText="1"/>
    </xf>
    <xf numFmtId="0" fontId="18" fillId="0" borderId="1" xfId="0" applyFont="1" applyBorder="1" applyAlignment="1">
      <alignment horizontal="left" vertical="top" wrapText="1"/>
    </xf>
    <xf numFmtId="0" fontId="28" fillId="2" borderId="1" xfId="0" applyFont="1" applyFill="1" applyBorder="1" applyAlignment="1">
      <alignment vertical="center" wrapText="1"/>
    </xf>
    <xf numFmtId="9" fontId="27" fillId="0" borderId="1" xfId="0" applyNumberFormat="1" applyFont="1" applyBorder="1" applyAlignment="1">
      <alignment horizontal="center" vertical="center" wrapText="1"/>
    </xf>
    <xf numFmtId="0" fontId="26" fillId="0" borderId="1" xfId="0" applyFont="1" applyBorder="1" applyAlignment="1">
      <alignment horizontal="left" vertical="top" wrapText="1"/>
    </xf>
    <xf numFmtId="0" fontId="28" fillId="0" borderId="1" xfId="0" applyFont="1" applyBorder="1" applyAlignment="1">
      <alignment vertical="center" wrapText="1"/>
    </xf>
    <xf numFmtId="1" fontId="26" fillId="0" borderId="1" xfId="0" applyNumberFormat="1" applyFont="1" applyBorder="1" applyAlignment="1">
      <alignment horizontal="center" vertical="center" wrapText="1"/>
    </xf>
    <xf numFmtId="0" fontId="29" fillId="2" borderId="1" xfId="0" applyFont="1" applyFill="1" applyBorder="1" applyAlignment="1">
      <alignment horizontal="justify" vertical="center" wrapText="1"/>
    </xf>
    <xf numFmtId="1" fontId="27" fillId="2" borderId="1" xfId="0" applyNumberFormat="1" applyFont="1" applyFill="1" applyBorder="1" applyAlignment="1">
      <alignment horizontal="center" vertical="center" wrapText="1"/>
    </xf>
    <xf numFmtId="0" fontId="28" fillId="0" borderId="24" xfId="0" applyFont="1" applyBorder="1" applyAlignment="1">
      <alignment horizontal="left" vertical="center" wrapText="1"/>
    </xf>
    <xf numFmtId="0" fontId="28" fillId="2" borderId="1" xfId="0" applyFont="1" applyFill="1" applyBorder="1" applyAlignment="1">
      <alignment horizontal="justify" vertical="center" wrapText="1"/>
    </xf>
    <xf numFmtId="0" fontId="28" fillId="2" borderId="24" xfId="0" applyFont="1" applyFill="1" applyBorder="1" applyAlignment="1">
      <alignment horizontal="left" vertical="top" wrapText="1"/>
    </xf>
    <xf numFmtId="0" fontId="28"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6" fillId="2" borderId="1" xfId="0" applyFont="1" applyFill="1" applyBorder="1" applyAlignment="1">
      <alignment vertical="center" wrapText="1"/>
    </xf>
    <xf numFmtId="9" fontId="26" fillId="0" borderId="1" xfId="0" applyNumberFormat="1" applyFont="1" applyBorder="1" applyAlignment="1">
      <alignment horizontal="center" vertical="center" wrapText="1"/>
    </xf>
    <xf numFmtId="0" fontId="27" fillId="2" borderId="1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4" xfId="0" applyFont="1" applyFill="1" applyBorder="1" applyAlignment="1">
      <alignment horizontal="center" vertical="center" wrapText="1"/>
    </xf>
    <xf numFmtId="9" fontId="26" fillId="0" borderId="1" xfId="1" applyFont="1" applyBorder="1" applyAlignment="1">
      <alignment horizontal="center" vertical="center" wrapText="1"/>
    </xf>
    <xf numFmtId="1" fontId="28" fillId="2" borderId="1" xfId="0" applyNumberFormat="1"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0" fontId="26" fillId="0" borderId="19" xfId="0" applyFont="1" applyBorder="1" applyAlignment="1">
      <alignment vertical="center" wrapText="1"/>
    </xf>
    <xf numFmtId="1" fontId="26" fillId="2" borderId="1" xfId="0" applyNumberFormat="1" applyFont="1" applyFill="1" applyBorder="1" applyAlignment="1">
      <alignment horizontal="center" vertical="center" wrapText="1"/>
    </xf>
    <xf numFmtId="0" fontId="27" fillId="0" borderId="1" xfId="0" applyFont="1" applyBorder="1" applyAlignment="1">
      <alignment horizontal="justify" vertical="center" wrapText="1"/>
    </xf>
    <xf numFmtId="0" fontId="27" fillId="2" borderId="26" xfId="0" applyFont="1" applyFill="1" applyBorder="1" applyAlignment="1">
      <alignment horizontal="left" vertical="center" wrapText="1"/>
    </xf>
    <xf numFmtId="0" fontId="28" fillId="2" borderId="24"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18" fillId="2" borderId="19" xfId="0" applyFont="1" applyFill="1" applyBorder="1" applyAlignment="1">
      <alignment vertical="center" wrapText="1"/>
    </xf>
    <xf numFmtId="0" fontId="28" fillId="0" borderId="27" xfId="0" applyFont="1" applyBorder="1" applyAlignment="1">
      <alignment horizontal="center" vertical="center" wrapText="1"/>
    </xf>
    <xf numFmtId="0" fontId="26" fillId="2" borderId="19" xfId="0" applyFont="1" applyFill="1" applyBorder="1" applyAlignment="1">
      <alignment vertical="center" wrapText="1"/>
    </xf>
    <xf numFmtId="0" fontId="27" fillId="2" borderId="19" xfId="0" applyFont="1" applyFill="1" applyBorder="1" applyAlignment="1">
      <alignment horizontal="left" vertical="center" wrapText="1"/>
    </xf>
    <xf numFmtId="0" fontId="28" fillId="0" borderId="22" xfId="0" applyFont="1" applyBorder="1" applyAlignment="1">
      <alignment horizontal="left" vertical="center" wrapText="1"/>
    </xf>
    <xf numFmtId="0" fontId="28" fillId="2" borderId="26" xfId="0" applyFont="1" applyFill="1" applyBorder="1" applyAlignment="1">
      <alignment horizontal="left" vertical="center" wrapText="1"/>
    </xf>
    <xf numFmtId="0" fontId="23" fillId="2" borderId="19" xfId="0" applyFont="1" applyFill="1" applyBorder="1" applyAlignment="1">
      <alignment horizontal="justify" vertical="center" wrapText="1"/>
    </xf>
    <xf numFmtId="0" fontId="21" fillId="2" borderId="26" xfId="0" applyFont="1" applyFill="1" applyBorder="1" applyAlignment="1">
      <alignment vertical="center" wrapText="1"/>
    </xf>
    <xf numFmtId="0" fontId="0" fillId="0" borderId="1" xfId="0" applyBorder="1" applyAlignment="1">
      <alignment horizontal="center" vertical="center"/>
    </xf>
    <xf numFmtId="0" fontId="12" fillId="2" borderId="19" xfId="0" applyFont="1" applyFill="1" applyBorder="1" applyAlignment="1">
      <alignment horizontal="justify" vertical="center" wrapText="1"/>
    </xf>
    <xf numFmtId="0" fontId="19" fillId="2" borderId="19" xfId="0" applyFont="1" applyFill="1" applyBorder="1" applyAlignment="1">
      <alignment horizontal="left" vertical="center" wrapText="1"/>
    </xf>
    <xf numFmtId="0" fontId="19" fillId="0" borderId="26" xfId="0" applyFont="1" applyBorder="1" applyAlignment="1">
      <alignment horizontal="left" vertical="center" wrapText="1"/>
    </xf>
    <xf numFmtId="0" fontId="28"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12" fillId="2" borderId="26" xfId="0" applyFont="1" applyFill="1" applyBorder="1" applyAlignment="1">
      <alignment horizontal="justify" vertical="center" wrapText="1"/>
    </xf>
    <xf numFmtId="0" fontId="18" fillId="0" borderId="0" xfId="0" applyFont="1" applyAlignment="1">
      <alignment horizontal="center" vertical="center" wrapText="1"/>
    </xf>
    <xf numFmtId="0" fontId="18" fillId="2" borderId="0" xfId="0" applyFont="1" applyFill="1" applyAlignment="1">
      <alignment horizontal="left" vertical="center" wrapText="1"/>
    </xf>
    <xf numFmtId="0" fontId="12" fillId="2" borderId="0" xfId="0" applyFont="1" applyFill="1" applyAlignment="1">
      <alignment horizontal="justify"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9" fontId="19" fillId="0" borderId="0" xfId="3" applyFont="1" applyBorder="1" applyAlignment="1">
      <alignment horizontal="center" vertical="center" wrapText="1"/>
    </xf>
    <xf numFmtId="14" fontId="12" fillId="0" borderId="0" xfId="0" applyNumberFormat="1" applyFont="1" applyAlignment="1">
      <alignment horizontal="center" vertical="center" wrapText="1"/>
    </xf>
    <xf numFmtId="14" fontId="12" fillId="0" borderId="0" xfId="0" applyNumberFormat="1" applyFont="1" applyAlignment="1">
      <alignment horizontal="left" vertical="center" wrapText="1"/>
    </xf>
    <xf numFmtId="0" fontId="19" fillId="0" borderId="0" xfId="0" applyFont="1" applyAlignment="1">
      <alignment horizontal="left" vertical="center" wrapText="1"/>
    </xf>
    <xf numFmtId="0" fontId="19" fillId="2" borderId="1" xfId="0" applyFont="1" applyFill="1" applyBorder="1" applyAlignment="1">
      <alignment horizontal="justify" vertical="center" wrapText="1"/>
    </xf>
    <xf numFmtId="0" fontId="19" fillId="0" borderId="24" xfId="0" applyFont="1" applyBorder="1" applyAlignment="1">
      <alignment horizontal="justify" vertical="center" wrapText="1"/>
    </xf>
    <xf numFmtId="0" fontId="26" fillId="2" borderId="1" xfId="0" applyFont="1" applyFill="1" applyBorder="1" applyAlignment="1">
      <alignment horizontal="justify" vertical="top" wrapText="1"/>
    </xf>
    <xf numFmtId="0" fontId="28" fillId="0" borderId="19" xfId="0" applyFont="1" applyBorder="1" applyAlignment="1">
      <alignment horizontal="justify" vertical="center" wrapText="1"/>
    </xf>
    <xf numFmtId="9" fontId="27" fillId="2" borderId="1" xfId="3" applyFont="1" applyFill="1" applyBorder="1" applyAlignment="1">
      <alignment horizontal="center" vertical="center" wrapText="1"/>
    </xf>
    <xf numFmtId="0" fontId="26" fillId="0" borderId="19" xfId="0" applyFont="1" applyBorder="1" applyAlignment="1">
      <alignment horizontal="justify" vertical="center" wrapText="1"/>
    </xf>
    <xf numFmtId="9" fontId="27" fillId="0" borderId="1" xfId="3" applyFont="1" applyFill="1" applyBorder="1" applyAlignment="1">
      <alignment horizontal="center" vertical="center" wrapText="1"/>
    </xf>
    <xf numFmtId="1" fontId="26" fillId="0" borderId="1" xfId="1" applyNumberFormat="1" applyFont="1" applyBorder="1" applyAlignment="1">
      <alignment horizontal="center" vertical="center" wrapText="1"/>
    </xf>
    <xf numFmtId="9" fontId="12" fillId="0" borderId="1" xfId="3" applyFont="1" applyFill="1" applyBorder="1" applyAlignment="1">
      <alignment horizontal="center" vertical="center" wrapText="1"/>
    </xf>
    <xf numFmtId="9" fontId="12" fillId="2" borderId="1" xfId="3" applyFont="1" applyFill="1" applyBorder="1" applyAlignment="1">
      <alignment horizontal="center" vertical="center" wrapText="1"/>
    </xf>
    <xf numFmtId="9" fontId="18" fillId="0" borderId="1" xfId="3" applyFont="1" applyBorder="1" applyAlignment="1">
      <alignment horizontal="center" vertical="center" wrapText="1"/>
    </xf>
    <xf numFmtId="0" fontId="18" fillId="0" borderId="1" xfId="0" applyFont="1" applyBorder="1" applyAlignment="1">
      <alignment horizontal="justify" vertical="center" wrapText="1"/>
    </xf>
    <xf numFmtId="0" fontId="19" fillId="0" borderId="22" xfId="0" applyFont="1" applyBorder="1" applyAlignment="1">
      <alignment horizontal="justify" vertical="center" wrapText="1"/>
    </xf>
    <xf numFmtId="0" fontId="26" fillId="2" borderId="19" xfId="0" applyFont="1" applyFill="1" applyBorder="1" applyAlignment="1">
      <alignment horizontal="justify" vertical="center" wrapText="1"/>
    </xf>
    <xf numFmtId="0" fontId="21" fillId="2" borderId="19" xfId="0" applyFont="1" applyFill="1" applyBorder="1" applyAlignment="1">
      <alignment horizontal="justify" vertical="center"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0" fontId="26" fillId="0" borderId="1" xfId="0" applyFont="1" applyBorder="1" applyAlignment="1">
      <alignment horizontal="left" vertical="center" wrapText="1"/>
    </xf>
    <xf numFmtId="9" fontId="18" fillId="0" borderId="26" xfId="3" applyFont="1" applyBorder="1" applyAlignment="1">
      <alignment horizontal="center" vertical="center" wrapText="1"/>
    </xf>
    <xf numFmtId="1" fontId="27" fillId="2" borderId="1" xfId="3" applyNumberFormat="1" applyFont="1" applyFill="1" applyBorder="1" applyAlignment="1">
      <alignment horizontal="center" vertical="center" wrapText="1"/>
    </xf>
    <xf numFmtId="9" fontId="27" fillId="0" borderId="19"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12" fillId="0" borderId="1" xfId="0" applyFont="1" applyBorder="1" applyAlignment="1">
      <alignment horizontal="left" vertical="top" wrapText="1"/>
    </xf>
    <xf numFmtId="1" fontId="27" fillId="0" borderId="1" xfId="0" applyNumberFormat="1" applyFont="1" applyBorder="1" applyAlignment="1">
      <alignment horizontal="center" vertical="center" wrapText="1"/>
    </xf>
    <xf numFmtId="0" fontId="32" fillId="0" borderId="1" xfId="0" applyFont="1" applyBorder="1" applyAlignment="1">
      <alignment vertical="center" wrapText="1"/>
    </xf>
    <xf numFmtId="10" fontId="32" fillId="0" borderId="1" xfId="0" applyNumberFormat="1" applyFont="1" applyBorder="1" applyAlignment="1">
      <alignment horizontal="center"/>
    </xf>
    <xf numFmtId="14" fontId="18" fillId="0" borderId="24"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19" fillId="0" borderId="19" xfId="0" applyFont="1" applyBorder="1" applyAlignment="1">
      <alignment horizontal="justify"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164" fontId="23" fillId="6" borderId="26" xfId="4" applyFont="1" applyFill="1" applyBorder="1" applyAlignment="1">
      <alignment horizontal="justify" vertical="center" wrapText="1"/>
    </xf>
    <xf numFmtId="0" fontId="19" fillId="0" borderId="26" xfId="0" applyFont="1" applyBorder="1" applyAlignment="1">
      <alignment horizontal="justify" vertical="center" wrapText="1"/>
    </xf>
    <xf numFmtId="0" fontId="19" fillId="2" borderId="26" xfId="0" applyFont="1" applyFill="1" applyBorder="1" applyAlignment="1">
      <alignment horizontal="left" vertical="center" wrapText="1"/>
    </xf>
    <xf numFmtId="0" fontId="18" fillId="2" borderId="19"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2" borderId="26" xfId="0" applyFont="1" applyFill="1" applyBorder="1" applyAlignment="1">
      <alignment horizontal="justify" vertical="center" wrapText="1"/>
    </xf>
    <xf numFmtId="0" fontId="18" fillId="0" borderId="26" xfId="0" applyFont="1" applyBorder="1" applyAlignment="1">
      <alignment horizontal="justify"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8" fillId="0" borderId="26" xfId="0" applyFont="1" applyBorder="1" applyAlignment="1">
      <alignment horizontal="justify" vertical="center" wrapText="1"/>
    </xf>
    <xf numFmtId="0" fontId="26" fillId="2" borderId="1" xfId="0" applyFont="1" applyFill="1" applyBorder="1" applyAlignment="1">
      <alignment horizontal="justify"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4" xfId="0" applyFont="1" applyBorder="1" applyAlignment="1">
      <alignment horizontal="center" vertical="center" wrapText="1"/>
    </xf>
    <xf numFmtId="0" fontId="27" fillId="2" borderId="1" xfId="0" applyFont="1" applyFill="1" applyBorder="1" applyAlignment="1">
      <alignment horizontal="justify" vertical="center" wrapText="1"/>
    </xf>
    <xf numFmtId="0" fontId="26" fillId="0" borderId="1" xfId="0" applyFont="1" applyBorder="1" applyAlignment="1">
      <alignment vertical="center" wrapText="1"/>
    </xf>
    <xf numFmtId="1" fontId="18" fillId="0" borderId="19" xfId="3" applyNumberFormat="1" applyFont="1" applyBorder="1" applyAlignment="1">
      <alignment horizontal="center" vertical="center" wrapText="1"/>
    </xf>
    <xf numFmtId="9" fontId="18" fillId="2" borderId="1" xfId="3"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4" xfId="0" applyFont="1" applyBorder="1" applyAlignment="1">
      <alignment horizontal="justify" vertical="center" wrapText="1"/>
    </xf>
    <xf numFmtId="9" fontId="28" fillId="2" borderId="26" xfId="0" applyNumberFormat="1" applyFont="1" applyFill="1" applyBorder="1" applyAlignment="1">
      <alignment horizontal="center" vertical="center" wrapText="1"/>
    </xf>
    <xf numFmtId="0" fontId="6" fillId="0" borderId="27" xfId="0" applyFont="1" applyBorder="1" applyAlignment="1">
      <alignment horizontal="justify" vertical="center" wrapText="1"/>
    </xf>
    <xf numFmtId="14" fontId="18" fillId="0" borderId="8" xfId="0" applyNumberFormat="1" applyFont="1" applyBorder="1" applyAlignment="1">
      <alignment horizontal="center" vertical="center" wrapText="1"/>
    </xf>
    <xf numFmtId="0" fontId="12" fillId="0" borderId="19" xfId="0" applyFont="1" applyBorder="1" applyAlignment="1">
      <alignment horizontal="left" vertical="center" wrapText="1"/>
    </xf>
    <xf numFmtId="0" fontId="19" fillId="0" borderId="19" xfId="0" applyFont="1" applyBorder="1" applyAlignment="1">
      <alignment horizontal="left" vertical="center" wrapText="1"/>
    </xf>
    <xf numFmtId="0" fontId="12" fillId="2" borderId="19" xfId="0" applyFont="1" applyFill="1" applyBorder="1" applyAlignment="1">
      <alignment horizontal="left" vertical="top" wrapText="1"/>
    </xf>
    <xf numFmtId="0" fontId="12" fillId="0" borderId="19" xfId="0" applyFont="1" applyBorder="1" applyAlignment="1">
      <alignment horizontal="left" vertical="top" wrapText="1"/>
    </xf>
    <xf numFmtId="0" fontId="28" fillId="0" borderId="19" xfId="0" applyFont="1" applyBorder="1" applyAlignment="1">
      <alignment horizontal="left" vertical="center" wrapText="1"/>
    </xf>
    <xf numFmtId="0" fontId="28" fillId="0" borderId="26" xfId="0" applyFont="1" applyBorder="1" applyAlignment="1">
      <alignment vertical="center" wrapText="1"/>
    </xf>
    <xf numFmtId="0" fontId="26" fillId="2" borderId="26" xfId="0" applyFont="1" applyFill="1" applyBorder="1" applyAlignment="1">
      <alignment horizontal="justify" vertical="top" wrapText="1"/>
    </xf>
    <xf numFmtId="9" fontId="28" fillId="2" borderId="26" xfId="3" applyFont="1" applyFill="1" applyBorder="1" applyAlignment="1">
      <alignment horizontal="center" vertical="center" wrapText="1"/>
    </xf>
    <xf numFmtId="0" fontId="27" fillId="2" borderId="19" xfId="0" applyFont="1" applyFill="1" applyBorder="1" applyAlignment="1">
      <alignment horizontal="justify"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27" fillId="2" borderId="26" xfId="0" applyFont="1" applyFill="1" applyBorder="1" applyAlignment="1">
      <alignment vertical="center" wrapText="1"/>
    </xf>
    <xf numFmtId="0" fontId="28" fillId="0" borderId="26" xfId="0" applyFont="1" applyBorder="1" applyAlignment="1">
      <alignment horizontal="left" vertical="center" wrapText="1"/>
    </xf>
    <xf numFmtId="0" fontId="6" fillId="0" borderId="27" xfId="0" applyFont="1" applyBorder="1" applyAlignment="1">
      <alignment horizontal="center" vertical="center" wrapText="1"/>
    </xf>
    <xf numFmtId="9" fontId="12" fillId="0" borderId="1" xfId="3" applyFont="1" applyBorder="1" applyAlignment="1">
      <alignment horizontal="center" vertical="center" wrapText="1"/>
    </xf>
    <xf numFmtId="1" fontId="6" fillId="0" borderId="1" xfId="0" applyNumberFormat="1" applyFont="1" applyBorder="1" applyAlignment="1">
      <alignment horizontal="center" vertical="center" wrapText="1"/>
    </xf>
    <xf numFmtId="0" fontId="12" fillId="0" borderId="19" xfId="0" applyFont="1" applyBorder="1" applyAlignment="1">
      <alignment horizontal="justify" vertical="center" wrapText="1"/>
    </xf>
    <xf numFmtId="0" fontId="12" fillId="0" borderId="24" xfId="0" applyFont="1" applyBorder="1" applyAlignment="1">
      <alignment horizontal="justify" vertical="center" wrapText="1"/>
    </xf>
    <xf numFmtId="164" fontId="23" fillId="5" borderId="1" xfId="4" applyFont="1" applyFill="1" applyBorder="1" applyAlignment="1">
      <alignment horizontal="left" vertical="center" wrapText="1"/>
    </xf>
    <xf numFmtId="164" fontId="23" fillId="5" borderId="19" xfId="4" applyFont="1" applyFill="1" applyBorder="1" applyAlignment="1">
      <alignment horizontal="left" vertical="center" wrapText="1"/>
    </xf>
    <xf numFmtId="164" fontId="23" fillId="5" borderId="26" xfId="4"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8" xfId="0" applyFont="1" applyBorder="1" applyAlignment="1">
      <alignment horizontal="center" vertical="center" wrapText="1"/>
    </xf>
    <xf numFmtId="1" fontId="27" fillId="2" borderId="26" xfId="0" applyNumberFormat="1" applyFont="1" applyFill="1" applyBorder="1" applyAlignment="1">
      <alignment horizontal="center" vertical="center" wrapText="1"/>
    </xf>
    <xf numFmtId="0" fontId="18" fillId="2" borderId="8" xfId="0" applyFont="1" applyFill="1" applyBorder="1" applyAlignment="1">
      <alignment horizontal="justify" vertical="top" wrapText="1"/>
    </xf>
    <xf numFmtId="0" fontId="6" fillId="0" borderId="26" xfId="0" applyFont="1" applyBorder="1" applyAlignment="1">
      <alignment horizontal="justify" vertical="center" wrapText="1"/>
    </xf>
    <xf numFmtId="0" fontId="6" fillId="0" borderId="26" xfId="0" applyFont="1" applyBorder="1" applyAlignment="1">
      <alignment horizontal="center" vertical="center" wrapText="1"/>
    </xf>
    <xf numFmtId="164" fontId="23" fillId="6" borderId="1" xfId="4" applyFont="1" applyFill="1" applyBorder="1" applyAlignment="1">
      <alignment horizontal="justify" vertical="center" wrapText="1"/>
    </xf>
    <xf numFmtId="164" fontId="23" fillId="0" borderId="1" xfId="4" applyFont="1" applyBorder="1" applyAlignment="1">
      <alignment vertical="center" wrapText="1"/>
    </xf>
    <xf numFmtId="0" fontId="6" fillId="0" borderId="1" xfId="0" applyFont="1" applyBorder="1" applyAlignment="1">
      <alignment horizontal="justify" vertical="center" wrapText="1"/>
    </xf>
    <xf numFmtId="14"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4" fontId="21" fillId="0" borderId="2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Border="1" applyAlignment="1">
      <alignment horizontal="left" vertical="center" wrapText="1"/>
    </xf>
    <xf numFmtId="1" fontId="18" fillId="0" borderId="26" xfId="0" applyNumberFormat="1" applyFont="1" applyBorder="1" applyAlignment="1">
      <alignment horizontal="center" vertical="center" wrapText="1"/>
    </xf>
    <xf numFmtId="0" fontId="19" fillId="0" borderId="8" xfId="0" applyFont="1" applyBorder="1" applyAlignment="1">
      <alignment horizontal="justify" vertical="center" wrapText="1"/>
    </xf>
    <xf numFmtId="1" fontId="18"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38" xfId="0" applyFont="1" applyFill="1" applyBorder="1" applyAlignment="1">
      <alignment horizontal="justify" vertical="center" wrapText="1"/>
    </xf>
    <xf numFmtId="0" fontId="21" fillId="2" borderId="38" xfId="0" applyFont="1" applyFill="1" applyBorder="1" applyAlignment="1">
      <alignment horizontal="justify" vertical="center" wrapText="1"/>
    </xf>
    <xf numFmtId="0" fontId="11" fillId="2" borderId="38" xfId="0" applyFont="1" applyFill="1" applyBorder="1" applyAlignment="1">
      <alignment horizontal="left" vertical="center" wrapText="1"/>
    </xf>
    <xf numFmtId="0" fontId="21" fillId="2" borderId="38" xfId="0" applyFont="1" applyFill="1" applyBorder="1" applyAlignment="1">
      <alignment vertical="center" wrapText="1"/>
    </xf>
    <xf numFmtId="0" fontId="21" fillId="2" borderId="39" xfId="0" applyFont="1" applyFill="1" applyBorder="1" applyAlignment="1">
      <alignment vertical="center" wrapText="1"/>
    </xf>
    <xf numFmtId="0" fontId="22" fillId="0" borderId="23" xfId="0" applyFont="1" applyBorder="1" applyAlignment="1">
      <alignment horizontal="justify" vertical="center" wrapText="1"/>
    </xf>
    <xf numFmtId="0" fontId="21" fillId="2" borderId="23" xfId="0" applyFont="1" applyFill="1" applyBorder="1" applyAlignment="1">
      <alignment vertical="center" wrapText="1"/>
    </xf>
    <xf numFmtId="14" fontId="18" fillId="0" borderId="45"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164" fontId="23" fillId="5" borderId="37" xfId="4" applyFont="1" applyFill="1" applyBorder="1" applyAlignment="1">
      <alignment horizontal="justify" vertical="center" wrapText="1"/>
    </xf>
    <xf numFmtId="164" fontId="23" fillId="5" borderId="38" xfId="4" applyFont="1" applyFill="1" applyBorder="1" applyAlignment="1">
      <alignment horizontal="justify" vertical="center" wrapText="1"/>
    </xf>
    <xf numFmtId="0" fontId="19" fillId="0" borderId="38" xfId="0" applyFont="1" applyBorder="1" applyAlignment="1">
      <alignment horizontal="justify" vertical="center" wrapText="1"/>
    </xf>
    <xf numFmtId="164" fontId="23" fillId="5" borderId="39" xfId="4" applyFont="1" applyFill="1" applyBorder="1" applyAlignment="1">
      <alignment horizontal="justify" vertical="center" wrapText="1"/>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8"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wrapText="1"/>
    </xf>
    <xf numFmtId="9" fontId="12" fillId="2" borderId="19" xfId="3" applyFont="1" applyFill="1" applyBorder="1" applyAlignment="1">
      <alignment horizontal="center" vertical="center" wrapText="1"/>
    </xf>
    <xf numFmtId="0" fontId="19" fillId="0" borderId="0" xfId="0" applyFont="1"/>
    <xf numFmtId="9" fontId="28" fillId="0" borderId="1" xfId="3" applyFont="1" applyBorder="1" applyAlignment="1">
      <alignment horizontal="center" vertical="center" wrapText="1"/>
    </xf>
    <xf numFmtId="0" fontId="27" fillId="0" borderId="1" xfId="0" applyFont="1" applyBorder="1" applyAlignment="1">
      <alignment horizontal="left" vertical="center" wrapText="1"/>
    </xf>
    <xf numFmtId="1" fontId="28" fillId="0" borderId="1" xfId="0" applyNumberFormat="1" applyFont="1" applyBorder="1" applyAlignment="1">
      <alignment horizontal="center" vertical="center" wrapText="1"/>
    </xf>
    <xf numFmtId="9" fontId="28" fillId="2" borderId="1" xfId="0" applyNumberFormat="1" applyFont="1" applyFill="1" applyBorder="1" applyAlignment="1">
      <alignment horizontal="center" vertical="center" wrapText="1"/>
    </xf>
    <xf numFmtId="0" fontId="12" fillId="0" borderId="1" xfId="0" applyFont="1" applyBorder="1" applyAlignment="1">
      <alignment vertical="center" wrapText="1"/>
    </xf>
    <xf numFmtId="9" fontId="12" fillId="0" borderId="26" xfId="0" applyNumberFormat="1" applyFont="1" applyBorder="1" applyAlignment="1">
      <alignment horizontal="center" vertical="center" wrapText="1"/>
    </xf>
    <xf numFmtId="9" fontId="12" fillId="0" borderId="1" xfId="0" applyNumberFormat="1" applyFont="1" applyBorder="1" applyAlignment="1">
      <alignment horizontal="justify" vertical="center" wrapText="1"/>
    </xf>
    <xf numFmtId="0" fontId="21" fillId="2" borderId="1" xfId="0" applyFont="1" applyFill="1" applyBorder="1" applyAlignment="1">
      <alignment horizontal="center" vertical="center" wrapText="1"/>
    </xf>
    <xf numFmtId="14" fontId="21" fillId="0" borderId="44" xfId="0" applyNumberFormat="1" applyFont="1" applyBorder="1" applyAlignment="1">
      <alignment horizontal="center" vertical="center" wrapText="1"/>
    </xf>
    <xf numFmtId="14" fontId="21" fillId="0" borderId="53" xfId="0" applyNumberFormat="1" applyFont="1" applyBorder="1" applyAlignment="1">
      <alignment horizontal="center" vertical="center" wrapText="1"/>
    </xf>
    <xf numFmtId="9" fontId="27" fillId="0" borderId="26"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28" fillId="0" borderId="9" xfId="0" applyFont="1" applyBorder="1" applyAlignment="1">
      <alignment horizontal="center" vertical="center" wrapText="1"/>
    </xf>
    <xf numFmtId="0" fontId="18" fillId="0" borderId="19" xfId="0" applyFont="1" applyBorder="1" applyAlignment="1">
      <alignment horizontal="center" vertical="center" wrapText="1"/>
    </xf>
    <xf numFmtId="14" fontId="23" fillId="0" borderId="19" xfId="0" applyNumberFormat="1" applyFont="1" applyBorder="1" applyAlignment="1">
      <alignment horizontal="center" vertical="center" wrapText="1"/>
    </xf>
    <xf numFmtId="0" fontId="19" fillId="0" borderId="1" xfId="0" applyFont="1" applyBorder="1" applyAlignment="1">
      <alignment vertical="center" wrapText="1"/>
    </xf>
    <xf numFmtId="14" fontId="23" fillId="0" borderId="1" xfId="0" applyNumberFormat="1" applyFont="1" applyBorder="1" applyAlignment="1">
      <alignment horizontal="center" vertical="center" wrapText="1"/>
    </xf>
    <xf numFmtId="14" fontId="23" fillId="0" borderId="26" xfId="0" applyNumberFormat="1" applyFont="1" applyBorder="1" applyAlignment="1">
      <alignment horizontal="center" vertical="center" wrapText="1"/>
    </xf>
    <xf numFmtId="0" fontId="18" fillId="0" borderId="19" xfId="0" applyFont="1" applyBorder="1" applyAlignment="1">
      <alignment horizontal="left" vertical="top" wrapText="1"/>
    </xf>
    <xf numFmtId="9" fontId="18" fillId="0" borderId="1" xfId="0" applyNumberFormat="1" applyFont="1" applyBorder="1" applyAlignment="1">
      <alignment horizontal="center" vertical="center" wrapText="1"/>
    </xf>
    <xf numFmtId="14" fontId="29" fillId="0" borderId="19"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14" fontId="29" fillId="0" borderId="26" xfId="0" applyNumberFormat="1" applyFont="1" applyBorder="1" applyAlignment="1">
      <alignment horizontal="center" vertical="center" wrapText="1"/>
    </xf>
    <xf numFmtId="0" fontId="34" fillId="0" borderId="54" xfId="0" applyFont="1" applyBorder="1" applyAlignment="1">
      <alignment horizontal="center" vertical="center" wrapText="1"/>
    </xf>
    <xf numFmtId="1" fontId="34" fillId="0" borderId="54" xfId="0" applyNumberFormat="1" applyFont="1" applyBorder="1" applyAlignment="1">
      <alignment horizontal="center" vertical="center" wrapText="1"/>
    </xf>
    <xf numFmtId="0" fontId="28" fillId="0" borderId="9" xfId="0" applyFont="1" applyBorder="1" applyAlignment="1">
      <alignment horizontal="justify" vertical="center" wrapText="1"/>
    </xf>
    <xf numFmtId="14" fontId="23" fillId="0" borderId="9" xfId="0" applyNumberFormat="1" applyFont="1" applyBorder="1" applyAlignment="1">
      <alignment horizontal="center" vertical="center" wrapText="1"/>
    </xf>
    <xf numFmtId="0" fontId="6" fillId="0" borderId="52" xfId="0" applyFont="1" applyBorder="1" applyAlignment="1">
      <alignment horizontal="justify" vertical="center" wrapText="1"/>
    </xf>
    <xf numFmtId="0" fontId="28" fillId="2" borderId="26" xfId="0" applyFont="1" applyFill="1" applyBorder="1" applyAlignment="1">
      <alignment horizontal="center" vertical="center" wrapText="1"/>
    </xf>
    <xf numFmtId="0" fontId="27" fillId="0" borderId="26" xfId="0" applyFont="1" applyBorder="1" applyAlignment="1">
      <alignment horizontal="left" vertical="center" wrapText="1"/>
    </xf>
    <xf numFmtId="9" fontId="6" fillId="0" borderId="26" xfId="0" applyNumberFormat="1" applyFont="1" applyBorder="1" applyAlignment="1">
      <alignment horizontal="center" vertical="center" wrapText="1"/>
    </xf>
    <xf numFmtId="164" fontId="23" fillId="0" borderId="24" xfId="4" applyFont="1" applyBorder="1" applyAlignment="1">
      <alignment horizontal="left"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vertical="top" wrapText="1"/>
    </xf>
    <xf numFmtId="0" fontId="8" fillId="0" borderId="0" xfId="0" applyFont="1" applyAlignment="1">
      <alignment horizontal="center" vertical="center" wrapText="1"/>
    </xf>
    <xf numFmtId="0" fontId="11" fillId="2" borderId="14" xfId="0" applyFont="1" applyFill="1" applyBorder="1" applyAlignment="1">
      <alignment horizontal="justify" vertical="center" wrapText="1"/>
    </xf>
    <xf numFmtId="0" fontId="11" fillId="2" borderId="9" xfId="0" applyFont="1" applyFill="1" applyBorder="1" applyAlignment="1">
      <alignment horizontal="center" vertical="center" wrapText="1"/>
    </xf>
    <xf numFmtId="0" fontId="10" fillId="0" borderId="0" xfId="0" applyFont="1" applyAlignment="1">
      <alignment horizontal="left" vertical="top" wrapText="1"/>
    </xf>
    <xf numFmtId="0" fontId="13" fillId="4" borderId="40"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40" xfId="0" applyFont="1" applyFill="1" applyBorder="1" applyAlignment="1">
      <alignment horizontal="center" vertical="center" wrapText="1"/>
    </xf>
    <xf numFmtId="0" fontId="11" fillId="2" borderId="15" xfId="0" applyFont="1" applyFill="1" applyBorder="1" applyAlignment="1">
      <alignment horizontal="center" vertical="center" wrapText="1"/>
    </xf>
    <xf numFmtId="1" fontId="11" fillId="2" borderId="44" xfId="0" applyNumberFormat="1" applyFont="1" applyFill="1" applyBorder="1" applyAlignment="1">
      <alignment horizontal="center" vertical="center" wrapText="1"/>
    </xf>
    <xf numFmtId="9" fontId="11" fillId="2" borderId="44" xfId="0" applyNumberFormat="1" applyFont="1" applyFill="1" applyBorder="1" applyAlignment="1">
      <alignment horizontal="center" vertical="center" wrapText="1"/>
    </xf>
    <xf numFmtId="0" fontId="22" fillId="0" borderId="44" xfId="0" applyFont="1" applyBorder="1" applyAlignment="1">
      <alignment horizontal="center" vertical="center" wrapText="1"/>
    </xf>
    <xf numFmtId="0" fontId="21" fillId="2" borderId="44" xfId="0" applyFont="1" applyFill="1" applyBorder="1" applyAlignment="1">
      <alignment horizontal="center" vertical="center" wrapText="1"/>
    </xf>
    <xf numFmtId="9" fontId="27" fillId="0" borderId="1" xfId="3" applyFont="1" applyBorder="1" applyAlignment="1">
      <alignment horizontal="center" vertical="center" wrapText="1"/>
    </xf>
    <xf numFmtId="0" fontId="7" fillId="0" borderId="20" xfId="0" applyFont="1" applyBorder="1" applyAlignment="1">
      <alignment horizontal="justify" vertical="top"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27" fillId="8" borderId="1" xfId="0" applyFont="1" applyFill="1" applyBorder="1" applyAlignment="1">
      <alignment horizontal="left" vertical="center" wrapText="1"/>
    </xf>
    <xf numFmtId="9" fontId="6" fillId="0" borderId="0" xfId="3" applyFont="1" applyBorder="1" applyAlignment="1">
      <alignment horizontal="center" vertical="center" wrapText="1"/>
    </xf>
    <xf numFmtId="0" fontId="28" fillId="8" borderId="26"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18" fillId="8" borderId="1" xfId="0" applyFont="1" applyFill="1" applyBorder="1" applyAlignment="1">
      <alignment horizontal="justify" vertical="top" wrapText="1"/>
    </xf>
    <xf numFmtId="9" fontId="12" fillId="0" borderId="19" xfId="3" applyFont="1" applyBorder="1" applyAlignment="1">
      <alignment horizontal="center" vertical="center" wrapText="1"/>
    </xf>
    <xf numFmtId="0" fontId="19" fillId="8" borderId="1" xfId="0" applyFont="1" applyFill="1" applyBorder="1" applyAlignment="1">
      <alignment horizontal="justify"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wrapText="1"/>
    </xf>
    <xf numFmtId="0" fontId="11" fillId="9" borderId="1" xfId="0" applyFont="1" applyFill="1" applyBorder="1" applyAlignment="1">
      <alignment horizontal="justify" vertical="center" wrapText="1"/>
    </xf>
    <xf numFmtId="9" fontId="12" fillId="2" borderId="19" xfId="0" applyNumberFormat="1" applyFont="1" applyFill="1" applyBorder="1" applyAlignment="1">
      <alignment horizontal="center" vertical="center" wrapText="1"/>
    </xf>
    <xf numFmtId="0" fontId="18" fillId="2" borderId="19" xfId="0" applyFont="1" applyFill="1" applyBorder="1" applyAlignment="1">
      <alignment horizontal="left" vertical="center" wrapText="1"/>
    </xf>
    <xf numFmtId="0" fontId="18" fillId="2" borderId="26" xfId="0" applyFont="1" applyFill="1" applyBorder="1" applyAlignment="1">
      <alignment horizontal="left" vertical="center" wrapText="1"/>
    </xf>
    <xf numFmtId="9" fontId="12" fillId="2" borderId="26" xfId="3" applyFont="1" applyFill="1" applyBorder="1" applyAlignment="1">
      <alignment horizontal="center" vertical="center" wrapText="1"/>
    </xf>
    <xf numFmtId="9" fontId="27" fillId="2" borderId="19" xfId="0" applyNumberFormat="1" applyFont="1" applyFill="1" applyBorder="1" applyAlignment="1">
      <alignment horizontal="center" vertical="center" wrapText="1"/>
    </xf>
    <xf numFmtId="0" fontId="28" fillId="8" borderId="1" xfId="0" applyFont="1" applyFill="1" applyBorder="1" applyAlignment="1">
      <alignment vertical="center" wrapText="1"/>
    </xf>
    <xf numFmtId="9" fontId="26" fillId="2" borderId="1" xfId="3" applyFont="1" applyFill="1" applyBorder="1" applyAlignment="1">
      <alignment horizontal="center" vertical="center" wrapText="1"/>
    </xf>
    <xf numFmtId="9" fontId="28" fillId="0" borderId="9" xfId="3" applyFont="1" applyBorder="1" applyAlignment="1">
      <alignment horizontal="center" vertical="center" wrapText="1"/>
    </xf>
    <xf numFmtId="9" fontId="18" fillId="0" borderId="19" xfId="0" applyNumberFormat="1" applyFont="1" applyBorder="1" applyAlignment="1">
      <alignment horizontal="center" vertical="center" wrapText="1"/>
    </xf>
    <xf numFmtId="0" fontId="12" fillId="8" borderId="1" xfId="0" applyFont="1" applyFill="1" applyBorder="1" applyAlignment="1">
      <alignment horizontal="justify" vertical="center" wrapText="1"/>
    </xf>
    <xf numFmtId="0" fontId="21" fillId="2" borderId="26"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8" fillId="8" borderId="1"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18" fillId="10" borderId="1" xfId="0" applyFont="1" applyFill="1" applyBorder="1" applyAlignment="1">
      <alignment horizontal="justify" vertical="center" wrapText="1"/>
    </xf>
    <xf numFmtId="0" fontId="23" fillId="10" borderId="1" xfId="0" applyFont="1" applyFill="1" applyBorder="1" applyAlignment="1">
      <alignment horizontal="justify" vertical="center" wrapText="1"/>
    </xf>
    <xf numFmtId="9" fontId="6" fillId="0" borderId="1" xfId="0" applyNumberFormat="1" applyFont="1" applyBorder="1" applyAlignment="1">
      <alignment horizontal="center" vertical="center" wrapText="1"/>
    </xf>
    <xf numFmtId="10" fontId="6" fillId="0" borderId="26" xfId="0" applyNumberFormat="1" applyFont="1" applyBorder="1" applyAlignment="1">
      <alignment horizontal="center" vertical="center" wrapText="1"/>
    </xf>
    <xf numFmtId="9" fontId="19" fillId="2" borderId="1" xfId="0" applyNumberFormat="1" applyFont="1" applyFill="1" applyBorder="1" applyAlignment="1">
      <alignment horizontal="center" vertical="center" wrapText="1"/>
    </xf>
    <xf numFmtId="9" fontId="0" fillId="0" borderId="1" xfId="3" applyFont="1" applyBorder="1" applyAlignment="1">
      <alignment horizontal="center" vertical="center"/>
    </xf>
    <xf numFmtId="10" fontId="12" fillId="2" borderId="1" xfId="0" applyNumberFormat="1"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165" fontId="18" fillId="0" borderId="26" xfId="3" applyNumberFormat="1" applyFont="1" applyBorder="1" applyAlignment="1">
      <alignment horizontal="center" vertical="center" wrapText="1"/>
    </xf>
    <xf numFmtId="9" fontId="28" fillId="2" borderId="1" xfId="3" applyFont="1" applyFill="1" applyBorder="1" applyAlignment="1">
      <alignment horizontal="center" vertical="center" wrapText="1"/>
    </xf>
    <xf numFmtId="9" fontId="26" fillId="0" borderId="1" xfId="3" applyFont="1" applyBorder="1" applyAlignment="1">
      <alignment horizontal="center" vertical="center" wrapText="1"/>
    </xf>
    <xf numFmtId="165" fontId="12" fillId="2" borderId="19" xfId="0" applyNumberFormat="1" applyFont="1" applyFill="1" applyBorder="1" applyAlignment="1">
      <alignment horizontal="center" vertical="center" wrapText="1"/>
    </xf>
    <xf numFmtId="9" fontId="18" fillId="0" borderId="19" xfId="3" applyFont="1" applyBorder="1" applyAlignment="1">
      <alignment horizontal="center" vertical="center" wrapText="1"/>
    </xf>
    <xf numFmtId="9" fontId="21" fillId="0" borderId="1" xfId="0" applyNumberFormat="1" applyFont="1" applyBorder="1" applyAlignment="1">
      <alignment horizontal="center" vertical="center" wrapText="1"/>
    </xf>
    <xf numFmtId="9" fontId="18" fillId="2" borderId="1" xfId="0" applyNumberFormat="1" applyFont="1" applyFill="1" applyBorder="1" applyAlignment="1">
      <alignment horizontal="center" vertical="center" wrapText="1"/>
    </xf>
    <xf numFmtId="0" fontId="26" fillId="12" borderId="1" xfId="0" applyFont="1" applyFill="1" applyBorder="1" applyAlignment="1">
      <alignment horizontal="left" vertical="top" wrapText="1"/>
    </xf>
    <xf numFmtId="9" fontId="26" fillId="0" borderId="26" xfId="3" applyFont="1" applyBorder="1" applyAlignment="1">
      <alignment horizontal="center" vertical="center" wrapText="1"/>
    </xf>
    <xf numFmtId="9" fontId="11" fillId="2" borderId="44" xfId="3" applyFont="1" applyFill="1" applyBorder="1" applyAlignment="1">
      <alignment horizontal="center" vertical="center" wrapText="1"/>
    </xf>
    <xf numFmtId="9" fontId="22" fillId="0" borderId="44" xfId="0" applyNumberFormat="1" applyFont="1" applyBorder="1" applyAlignment="1">
      <alignment horizontal="center" vertical="center" wrapText="1"/>
    </xf>
    <xf numFmtId="9" fontId="21" fillId="2" borderId="44" xfId="0" applyNumberFormat="1" applyFont="1" applyFill="1" applyBorder="1" applyAlignment="1">
      <alignment horizontal="center" vertical="center" wrapText="1"/>
    </xf>
    <xf numFmtId="9" fontId="21" fillId="2" borderId="44" xfId="3" applyFont="1" applyFill="1" applyBorder="1" applyAlignment="1">
      <alignment horizontal="center" vertical="center" wrapText="1"/>
    </xf>
    <xf numFmtId="9" fontId="21" fillId="2" borderId="53" xfId="0" applyNumberFormat="1" applyFont="1" applyFill="1" applyBorder="1" applyAlignment="1">
      <alignment horizontal="center" vertical="center" wrapText="1"/>
    </xf>
    <xf numFmtId="9" fontId="19" fillId="2" borderId="1" xfId="3" applyFont="1" applyFill="1" applyBorder="1" applyAlignment="1">
      <alignment horizontal="center" vertical="center" wrapText="1"/>
    </xf>
    <xf numFmtId="9" fontId="19" fillId="0" borderId="0" xfId="0" applyNumberFormat="1" applyFont="1" applyAlignment="1">
      <alignment horizontal="justify" vertical="center" wrapText="1"/>
    </xf>
    <xf numFmtId="9" fontId="12" fillId="2" borderId="26" xfId="0" applyNumberFormat="1" applyFont="1" applyFill="1" applyBorder="1" applyAlignment="1">
      <alignment horizontal="center" vertical="center" wrapText="1"/>
    </xf>
    <xf numFmtId="165" fontId="6" fillId="0" borderId="0" xfId="0" applyNumberFormat="1" applyFont="1" applyAlignment="1">
      <alignment horizontal="justify" vertical="center" wrapText="1"/>
    </xf>
    <xf numFmtId="9" fontId="6" fillId="0" borderId="0" xfId="3" applyFont="1" applyAlignment="1">
      <alignment horizontal="justify" vertical="center" wrapText="1"/>
    </xf>
    <xf numFmtId="10" fontId="2" fillId="0" borderId="1" xfId="0" applyNumberFormat="1" applyFont="1" applyBorder="1" applyAlignment="1">
      <alignment horizontal="center" vertical="center"/>
    </xf>
    <xf numFmtId="9" fontId="35" fillId="0" borderId="65" xfId="0" applyNumberFormat="1" applyFont="1" applyBorder="1" applyAlignment="1">
      <alignment horizontal="center" vertical="center" wrapText="1"/>
    </xf>
    <xf numFmtId="9" fontId="18" fillId="0" borderId="44" xfId="3" applyFont="1" applyBorder="1" applyAlignment="1">
      <alignment horizontal="center" vertical="center" wrapText="1"/>
    </xf>
    <xf numFmtId="9" fontId="18" fillId="0" borderId="1" xfId="3" applyFont="1" applyFill="1" applyBorder="1" applyAlignment="1">
      <alignment horizontal="center" vertical="center" wrapText="1"/>
    </xf>
    <xf numFmtId="9" fontId="12" fillId="0" borderId="9" xfId="3" applyFont="1" applyBorder="1" applyAlignment="1">
      <alignment horizontal="center" vertical="center" wrapText="1"/>
    </xf>
    <xf numFmtId="165" fontId="12" fillId="0" borderId="19" xfId="3" applyNumberFormat="1" applyFont="1" applyBorder="1" applyAlignment="1">
      <alignment horizontal="center" vertical="center" wrapText="1"/>
    </xf>
    <xf numFmtId="0" fontId="26" fillId="11" borderId="24" xfId="0" applyFont="1" applyFill="1" applyBorder="1" applyAlignment="1">
      <alignment horizontal="center" vertical="center" wrapText="1"/>
    </xf>
    <xf numFmtId="0" fontId="18" fillId="8" borderId="26" xfId="0" applyFont="1" applyFill="1" applyBorder="1" applyAlignment="1">
      <alignment horizontal="justify" vertical="top" wrapText="1"/>
    </xf>
    <xf numFmtId="9" fontId="29" fillId="0" borderId="1" xfId="0" applyNumberFormat="1" applyFont="1" applyBorder="1" applyAlignment="1">
      <alignment horizontal="center" vertical="center" wrapText="1"/>
    </xf>
    <xf numFmtId="9" fontId="29" fillId="2" borderId="1" xfId="0" applyNumberFormat="1" applyFont="1" applyFill="1" applyBorder="1" applyAlignment="1">
      <alignment horizontal="center" vertical="center" wrapText="1"/>
    </xf>
    <xf numFmtId="9" fontId="6" fillId="0" borderId="1" xfId="3" applyFont="1" applyBorder="1" applyAlignment="1">
      <alignment horizontal="center" vertical="center" wrapText="1"/>
    </xf>
    <xf numFmtId="165" fontId="6" fillId="0" borderId="26" xfId="0" applyNumberFormat="1" applyFont="1" applyBorder="1" applyAlignment="1">
      <alignment horizontal="center" vertical="center" wrapText="1"/>
    </xf>
    <xf numFmtId="0" fontId="27" fillId="8" borderId="1" xfId="0" applyFont="1" applyFill="1" applyBorder="1" applyAlignment="1">
      <alignment horizontal="justify" vertical="center" wrapText="1"/>
    </xf>
    <xf numFmtId="9" fontId="27" fillId="2" borderId="26" xfId="3"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34" fillId="0" borderId="0" xfId="3" applyFont="1" applyAlignment="1">
      <alignment horizontal="center" vertical="center" wrapText="1"/>
    </xf>
    <xf numFmtId="9" fontId="34" fillId="0" borderId="1" xfId="3" applyFont="1" applyBorder="1" applyAlignment="1">
      <alignment horizontal="center" vertical="center" wrapText="1"/>
    </xf>
    <xf numFmtId="9" fontId="18" fillId="0" borderId="45"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9" fontId="18" fillId="0" borderId="8" xfId="3" applyFont="1" applyBorder="1" applyAlignment="1">
      <alignment horizontal="center" vertical="center" wrapText="1"/>
    </xf>
    <xf numFmtId="9" fontId="18" fillId="0" borderId="12" xfId="3" applyFont="1" applyBorder="1" applyAlignment="1">
      <alignment horizontal="center" vertical="center" wrapText="1"/>
    </xf>
    <xf numFmtId="14" fontId="18" fillId="0" borderId="12"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10" fontId="11" fillId="2" borderId="44" xfId="0" applyNumberFormat="1" applyFont="1" applyFill="1" applyBorder="1" applyAlignment="1">
      <alignment horizontal="center" vertical="center" wrapText="1"/>
    </xf>
    <xf numFmtId="1" fontId="34" fillId="0" borderId="0" xfId="3" applyNumberFormat="1" applyFont="1" applyAlignment="1">
      <alignment horizontal="center" vertical="center" wrapText="1"/>
    </xf>
    <xf numFmtId="1" fontId="34" fillId="0" borderId="1" xfId="3" applyNumberFormat="1" applyFont="1" applyBorder="1" applyAlignment="1">
      <alignment horizontal="center" vertical="center" wrapText="1"/>
    </xf>
    <xf numFmtId="9" fontId="6" fillId="0" borderId="0" xfId="3" applyFont="1" applyAlignment="1">
      <alignment horizontal="justify" vertical="top" wrapText="1"/>
    </xf>
    <xf numFmtId="9" fontId="6" fillId="0" borderId="1" xfId="3" applyFont="1" applyFill="1" applyBorder="1" applyAlignment="1">
      <alignment horizontal="center" vertical="center" wrapText="1"/>
    </xf>
    <xf numFmtId="9" fontId="11" fillId="0" borderId="15" xfId="0" applyNumberFormat="1" applyFont="1" applyBorder="1" applyAlignment="1">
      <alignment horizontal="center" vertical="center" wrapText="1"/>
    </xf>
    <xf numFmtId="0" fontId="9" fillId="0" borderId="42"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27" fillId="0" borderId="1" xfId="0" applyFont="1" applyBorder="1" applyAlignment="1">
      <alignment horizontal="justify" vertical="center" wrapText="1"/>
    </xf>
    <xf numFmtId="0" fontId="27" fillId="0" borderId="26" xfId="0" applyFont="1" applyBorder="1" applyAlignment="1">
      <alignment horizontal="justify"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6" fillId="0" borderId="0" xfId="0" applyFont="1" applyAlignment="1">
      <alignment horizontal="center" vertical="center" wrapText="1"/>
    </xf>
    <xf numFmtId="0" fontId="7" fillId="0" borderId="32" xfId="0" applyFont="1" applyBorder="1" applyAlignment="1">
      <alignment horizontal="center" vertical="top" wrapText="1"/>
    </xf>
    <xf numFmtId="0" fontId="7" fillId="0" borderId="30" xfId="0" applyFont="1" applyBorder="1" applyAlignment="1">
      <alignment horizontal="center" vertical="top"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29" xfId="0" applyFont="1" applyBorder="1" applyAlignment="1">
      <alignment horizontal="center" vertical="top" wrapText="1"/>
    </xf>
    <xf numFmtId="0" fontId="7" fillId="0" borderId="28" xfId="0" applyFont="1" applyBorder="1" applyAlignment="1">
      <alignment horizontal="center" vertical="top"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19" fillId="0" borderId="0" xfId="0" applyFont="1" applyAlignment="1">
      <alignment horizontal="center" vertical="top"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2" borderId="1" xfId="0" applyFont="1" applyFill="1" applyBorder="1" applyAlignment="1">
      <alignment horizontal="justify" vertical="center"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0" xfId="0" applyFont="1" applyAlignment="1">
      <alignment horizontal="center" vertical="top" wrapText="1"/>
    </xf>
    <xf numFmtId="0" fontId="18" fillId="2" borderId="1"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0" xfId="0" applyFont="1" applyAlignment="1">
      <alignment horizontal="left" vertical="top"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 xfId="0" applyFont="1" applyBorder="1" applyAlignment="1">
      <alignment horizontal="left" vertical="center" wrapText="1"/>
    </xf>
    <xf numFmtId="0" fontId="6" fillId="0" borderId="0" xfId="0" applyFont="1" applyAlignment="1">
      <alignment horizontal="center" vertical="top"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7" fillId="0" borderId="31" xfId="0" applyFont="1" applyBorder="1" applyAlignment="1">
      <alignment horizontal="center" vertical="top" wrapText="1"/>
    </xf>
    <xf numFmtId="0" fontId="7" fillId="0" borderId="33" xfId="0" applyFont="1" applyBorder="1" applyAlignment="1">
      <alignment horizontal="center" vertical="top" wrapText="1"/>
    </xf>
    <xf numFmtId="0" fontId="7" fillId="0" borderId="20" xfId="0" applyFont="1" applyBorder="1" applyAlignment="1">
      <alignment horizontal="center" vertical="top"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 xfId="0" applyFont="1" applyBorder="1" applyAlignment="1">
      <alignment horizontal="left" vertical="top" wrapText="1"/>
    </xf>
    <xf numFmtId="0" fontId="19" fillId="2" borderId="1"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28" fillId="0" borderId="1" xfId="0" applyFont="1" applyBorder="1" applyAlignment="1">
      <alignment horizontal="justify" vertical="center" wrapText="1"/>
    </xf>
    <xf numFmtId="0" fontId="28" fillId="0" borderId="26"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9" xfId="0" applyFont="1" applyBorder="1" applyAlignment="1">
      <alignment horizontal="justify" wrapText="1"/>
    </xf>
    <xf numFmtId="0" fontId="26" fillId="0" borderId="1" xfId="0" applyFont="1" applyBorder="1" applyAlignment="1">
      <alignment horizontal="justify" wrapText="1"/>
    </xf>
    <xf numFmtId="0" fontId="28"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6" fillId="2" borderId="1" xfId="0" applyFont="1" applyFill="1" applyBorder="1" applyAlignment="1">
      <alignment horizontal="justify" vertical="center" wrapText="1"/>
    </xf>
    <xf numFmtId="0" fontId="26" fillId="2" borderId="1" xfId="0" applyFont="1" applyFill="1" applyBorder="1" applyAlignment="1">
      <alignment horizontal="center" vertical="top" wrapText="1"/>
    </xf>
    <xf numFmtId="0" fontId="26" fillId="2" borderId="1"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4" borderId="4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26" fillId="0" borderId="5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7" fillId="2" borderId="1" xfId="0" applyFont="1" applyFill="1" applyBorder="1" applyAlignment="1">
      <alignment horizontal="justify"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9" xfId="0" applyFont="1" applyFill="1" applyBorder="1" applyAlignment="1">
      <alignment horizontal="justify" vertical="center" wrapText="1"/>
    </xf>
    <xf numFmtId="0" fontId="12"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164" fontId="23" fillId="5" borderId="1" xfId="4" applyFont="1" applyFill="1" applyBorder="1" applyAlignment="1">
      <alignment horizontal="center" vertical="center" wrapText="1"/>
    </xf>
    <xf numFmtId="164" fontId="23" fillId="5" borderId="26" xfId="4" applyFont="1" applyFill="1" applyBorder="1" applyAlignment="1">
      <alignment horizontal="center" vertical="center" wrapText="1"/>
    </xf>
    <xf numFmtId="164" fontId="23" fillId="0" borderId="1" xfId="4" applyFont="1" applyBorder="1" applyAlignment="1">
      <alignment horizontal="center" vertical="center" wrapText="1"/>
    </xf>
    <xf numFmtId="164" fontId="23" fillId="0" borderId="26" xfId="4" applyFont="1" applyBorder="1" applyAlignment="1">
      <alignment horizontal="center" vertical="center" wrapText="1"/>
    </xf>
    <xf numFmtId="164" fontId="23" fillId="6" borderId="19" xfId="4" applyFont="1" applyFill="1" applyBorder="1" applyAlignment="1">
      <alignment horizontal="justify" vertical="center" wrapText="1"/>
    </xf>
    <xf numFmtId="164" fontId="23" fillId="6" borderId="1" xfId="4" applyFont="1" applyFill="1" applyBorder="1" applyAlignment="1">
      <alignment horizontal="justify" vertical="center" wrapText="1"/>
    </xf>
    <xf numFmtId="0" fontId="18" fillId="0" borderId="19" xfId="0" applyFont="1" applyBorder="1" applyAlignment="1">
      <alignment horizontal="justify" vertical="center" wrapText="1"/>
    </xf>
    <xf numFmtId="164" fontId="23" fillId="0" borderId="19" xfId="4" applyFont="1" applyBorder="1" applyAlignment="1">
      <alignment horizontal="center" vertical="center" wrapText="1"/>
    </xf>
    <xf numFmtId="0" fontId="18" fillId="0" borderId="4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2" xfId="0" applyFont="1" applyBorder="1" applyAlignment="1">
      <alignment horizontal="center" vertical="center" wrapText="1"/>
    </xf>
    <xf numFmtId="164" fontId="23" fillId="0" borderId="21" xfId="4" applyFont="1" applyBorder="1" applyAlignment="1">
      <alignment horizontal="center" vertical="center" wrapText="1"/>
    </xf>
    <xf numFmtId="164" fontId="23" fillId="0" borderId="23" xfId="4" applyFont="1" applyBorder="1" applyAlignment="1">
      <alignment horizontal="center" vertical="center" wrapText="1"/>
    </xf>
    <xf numFmtId="164" fontId="23" fillId="0" borderId="25" xfId="4" applyFont="1" applyBorder="1" applyAlignment="1">
      <alignment horizontal="center" vertical="center" wrapText="1"/>
    </xf>
    <xf numFmtId="0" fontId="21" fillId="2" borderId="62"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0" borderId="5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2" xfId="0" applyFont="1" applyBorder="1" applyAlignment="1">
      <alignment horizontal="center" vertical="center" wrapText="1"/>
    </xf>
    <xf numFmtId="0" fontId="21" fillId="2" borderId="8" xfId="0" applyFont="1" applyFill="1" applyBorder="1" applyAlignment="1">
      <alignment horizontal="justify" vertical="center" wrapText="1"/>
    </xf>
    <xf numFmtId="0" fontId="21" fillId="2" borderId="9" xfId="0" applyFont="1" applyFill="1" applyBorder="1" applyAlignment="1">
      <alignment horizontal="justify" vertical="center" wrapText="1"/>
    </xf>
    <xf numFmtId="0" fontId="9" fillId="0" borderId="41"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13" fillId="3" borderId="40" xfId="0" applyFont="1" applyFill="1" applyBorder="1" applyAlignment="1">
      <alignment horizontal="center" vertical="center" wrapText="1"/>
    </xf>
    <xf numFmtId="0" fontId="19" fillId="0" borderId="1" xfId="0" applyFont="1" applyBorder="1" applyAlignment="1">
      <alignment horizontal="center" vertical="center" wrapText="1"/>
    </xf>
    <xf numFmtId="0" fontId="9" fillId="0" borderId="35" xfId="0"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0" borderId="36" xfId="0" applyFont="1" applyBorder="1" applyAlignment="1">
      <alignment horizontal="center" vertical="center" wrapText="1"/>
    </xf>
    <xf numFmtId="0" fontId="25" fillId="2" borderId="0" xfId="0" applyFont="1" applyFill="1" applyAlignment="1">
      <alignment horizontal="center" vertical="center"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20"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28" xfId="0" applyFont="1" applyBorder="1" applyAlignment="1">
      <alignment horizontal="left" vertical="top" wrapText="1"/>
    </xf>
    <xf numFmtId="0" fontId="9" fillId="0" borderId="34" xfId="0" applyFont="1" applyBorder="1" applyAlignment="1">
      <alignment horizontal="center" vertical="center" wrapText="1"/>
    </xf>
    <xf numFmtId="0" fontId="1" fillId="2" borderId="1" xfId="0" applyFont="1" applyFill="1" applyBorder="1" applyAlignment="1">
      <alignment horizontal="left"/>
    </xf>
    <xf numFmtId="0" fontId="5" fillId="2" borderId="1" xfId="0" applyFont="1" applyFill="1" applyBorder="1" applyAlignment="1">
      <alignment horizontal="left"/>
    </xf>
    <xf numFmtId="0" fontId="32" fillId="0" borderId="38" xfId="0" applyFont="1" applyBorder="1" applyAlignment="1">
      <alignment horizontal="center"/>
    </xf>
    <xf numFmtId="0" fontId="32" fillId="0" borderId="35" xfId="0" applyFont="1" applyBorder="1" applyAlignment="1">
      <alignment horizontal="center"/>
    </xf>
    <xf numFmtId="0" fontId="33" fillId="2" borderId="1" xfId="0" applyFont="1" applyFill="1" applyBorder="1" applyAlignment="1">
      <alignment horizontal="left"/>
    </xf>
    <xf numFmtId="0" fontId="14" fillId="2" borderId="11"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32" fillId="0" borderId="38" xfId="0" applyFont="1" applyBorder="1" applyAlignment="1">
      <alignment horizontal="center" vertical="center"/>
    </xf>
    <xf numFmtId="0" fontId="32" fillId="0" borderId="35" xfId="0" applyFont="1" applyBorder="1" applyAlignment="1">
      <alignment horizontal="center" vertical="center"/>
    </xf>
    <xf numFmtId="0" fontId="1" fillId="2" borderId="38" xfId="0" applyFont="1" applyFill="1" applyBorder="1" applyAlignment="1">
      <alignment horizontal="left"/>
    </xf>
    <xf numFmtId="0" fontId="5" fillId="2" borderId="35" xfId="0" applyFont="1" applyFill="1" applyBorder="1" applyAlignment="1">
      <alignment horizontal="left"/>
    </xf>
    <xf numFmtId="0" fontId="33" fillId="2" borderId="38" xfId="0" applyFont="1" applyFill="1" applyBorder="1" applyAlignment="1">
      <alignment horizontal="left"/>
    </xf>
    <xf numFmtId="0" fontId="33" fillId="2" borderId="35" xfId="0" applyFont="1" applyFill="1" applyBorder="1" applyAlignment="1">
      <alignment horizontal="left"/>
    </xf>
    <xf numFmtId="0" fontId="3" fillId="2" borderId="1" xfId="0" applyFont="1" applyFill="1" applyBorder="1" applyAlignment="1">
      <alignment horizontal="left"/>
    </xf>
    <xf numFmtId="0" fontId="3" fillId="2" borderId="38" xfId="0" applyFont="1" applyFill="1" applyBorder="1" applyAlignment="1">
      <alignment horizontal="left"/>
    </xf>
    <xf numFmtId="0" fontId="28" fillId="2" borderId="24" xfId="0" applyFont="1" applyFill="1" applyBorder="1" applyAlignment="1">
      <alignment horizontal="left" vertical="center" wrapText="1"/>
    </xf>
    <xf numFmtId="0" fontId="28" fillId="2" borderId="24" xfId="0" applyFont="1" applyFill="1" applyBorder="1" applyAlignment="1">
      <alignment vertical="center" wrapText="1"/>
    </xf>
    <xf numFmtId="0" fontId="26" fillId="2" borderId="24" xfId="0" applyFont="1" applyFill="1" applyBorder="1" applyAlignment="1">
      <alignment vertical="center" wrapText="1"/>
    </xf>
    <xf numFmtId="0" fontId="28" fillId="2" borderId="27" xfId="0" applyFont="1" applyFill="1" applyBorder="1" applyAlignment="1">
      <alignment vertical="center" wrapText="1"/>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15689</xdr:col>
      <xdr:colOff>0</xdr:colOff>
      <xdr:row>12</xdr:row>
      <xdr:rowOff>0</xdr:rowOff>
    </xdr:from>
    <xdr:to>
      <xdr:col>15689</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55562</xdr:colOff>
      <xdr:row>22</xdr:row>
      <xdr:rowOff>0</xdr:rowOff>
    </xdr:from>
    <xdr:to>
      <xdr:col>15690</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443180</xdr:colOff>
      <xdr:row>22</xdr:row>
      <xdr:rowOff>40788</xdr:rowOff>
    </xdr:from>
    <xdr:to>
      <xdr:col>15690</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15690</xdr:col>
      <xdr:colOff>50008</xdr:colOff>
      <xdr:row>0</xdr:row>
      <xdr:rowOff>83345</xdr:rowOff>
    </xdr:from>
    <xdr:to>
      <xdr:col>15691</xdr:col>
      <xdr:colOff>1567129</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15686</xdr:col>
      <xdr:colOff>654844</xdr:colOff>
      <xdr:row>9</xdr:row>
      <xdr:rowOff>130967</xdr:rowOff>
    </xdr:from>
    <xdr:to>
      <xdr:col>15687</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369096</xdr:colOff>
      <xdr:row>9</xdr:row>
      <xdr:rowOff>294787</xdr:rowOff>
    </xdr:from>
    <xdr:to>
      <xdr:col>15690</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26</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82262</xdr:rowOff>
    </xdr:from>
    <xdr:to>
      <xdr:col>0</xdr:col>
      <xdr:colOff>647700</xdr:colOff>
      <xdr:row>31</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155222</xdr:rowOff>
    </xdr:from>
    <xdr:to>
      <xdr:col>0</xdr:col>
      <xdr:colOff>716789</xdr:colOff>
      <xdr:row>33</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27</xdr:row>
      <xdr:rowOff>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52DF1D9C-59BB-F24D-A0E7-D384F4D0A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E268777A-78BB-BF4F-B735-47123E0634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M24"/>
  <sheetViews>
    <sheetView topLeftCell="F14" zoomScale="89" zoomScaleNormal="50" zoomScaleSheetLayoutView="91" workbookViewId="0">
      <selection activeCell="I15" sqref="I15"/>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9" width="18.33203125" style="4" customWidth="1"/>
    <col min="10" max="10" width="18" style="4" customWidth="1"/>
    <col min="11" max="12" width="18.33203125" style="4" customWidth="1"/>
    <col min="13" max="13" width="25.83203125" style="4" customWidth="1"/>
    <col min="14" max="14" width="22.6640625" style="4" customWidth="1"/>
    <col min="15" max="15" width="20.33203125" style="4" customWidth="1"/>
    <col min="16" max="16" width="22.5" style="4" customWidth="1"/>
    <col min="17" max="17" width="25.5" style="4" customWidth="1"/>
    <col min="18" max="18" width="10" style="4" customWidth="1"/>
    <col min="19" max="19" width="15.33203125" style="4" customWidth="1"/>
    <col min="20" max="24" width="0" style="4" hidden="1" customWidth="1"/>
    <col min="25" max="25" width="13.83203125" style="4" customWidth="1"/>
    <col min="26" max="26" width="20.5" style="4" customWidth="1"/>
    <col min="27" max="266" width="11.5" style="4"/>
    <col min="267" max="267" width="14.5" style="4" customWidth="1"/>
    <col min="268" max="268" width="22.1640625" style="4" customWidth="1"/>
    <col min="269" max="269" width="16.83203125" style="4" customWidth="1"/>
    <col min="270" max="270" width="22.6640625" style="4" customWidth="1"/>
    <col min="271" max="271" width="20.33203125" style="4" customWidth="1"/>
    <col min="272" max="272" width="22.5" style="4" customWidth="1"/>
    <col min="273" max="273" width="25.5" style="4" customWidth="1"/>
    <col min="274" max="274" width="10" style="4" customWidth="1"/>
    <col min="275" max="275" width="15.33203125" style="4" customWidth="1"/>
    <col min="276" max="280" width="0" style="4" hidden="1" customWidth="1"/>
    <col min="281" max="281" width="13.83203125" style="4" customWidth="1"/>
    <col min="282" max="282" width="20.5" style="4" customWidth="1"/>
    <col min="283" max="522" width="11.5" style="4"/>
    <col min="523" max="523" width="14.5" style="4" customWidth="1"/>
    <col min="524" max="524" width="22.1640625" style="4" customWidth="1"/>
    <col min="525" max="525" width="16.83203125" style="4" customWidth="1"/>
    <col min="526" max="526" width="22.6640625" style="4" customWidth="1"/>
    <col min="527" max="527" width="20.33203125" style="4" customWidth="1"/>
    <col min="528" max="528" width="22.5" style="4" customWidth="1"/>
    <col min="529" max="529" width="25.5" style="4" customWidth="1"/>
    <col min="530" max="530" width="10" style="4" customWidth="1"/>
    <col min="531" max="531" width="15.33203125" style="4" customWidth="1"/>
    <col min="532" max="536" width="0" style="4" hidden="1" customWidth="1"/>
    <col min="537" max="537" width="13.83203125" style="4" customWidth="1"/>
    <col min="538" max="538" width="20.5" style="4" customWidth="1"/>
    <col min="539" max="778" width="11.5" style="4"/>
    <col min="779" max="779" width="14.5" style="4" customWidth="1"/>
    <col min="780" max="780" width="22.1640625" style="4" customWidth="1"/>
    <col min="781" max="781" width="16.83203125" style="4" customWidth="1"/>
    <col min="782" max="782" width="22.6640625" style="4" customWidth="1"/>
    <col min="783" max="783" width="20.33203125" style="4" customWidth="1"/>
    <col min="784" max="784" width="22.5" style="4" customWidth="1"/>
    <col min="785" max="785" width="25.5" style="4" customWidth="1"/>
    <col min="786" max="786" width="10" style="4" customWidth="1"/>
    <col min="787" max="787" width="15.33203125" style="4" customWidth="1"/>
    <col min="788" max="792" width="0" style="4" hidden="1" customWidth="1"/>
    <col min="793" max="793" width="13.83203125" style="4" customWidth="1"/>
    <col min="794" max="794" width="20.5" style="4" customWidth="1"/>
    <col min="795" max="1034" width="11.5" style="4"/>
    <col min="1035" max="1035" width="14.5" style="4" customWidth="1"/>
    <col min="1036" max="1036" width="22.1640625" style="4" customWidth="1"/>
    <col min="1037" max="1037" width="16.83203125" style="4" customWidth="1"/>
    <col min="1038" max="1038" width="22.6640625" style="4" customWidth="1"/>
    <col min="1039" max="1039" width="20.33203125" style="4" customWidth="1"/>
    <col min="1040" max="1040" width="22.5" style="4" customWidth="1"/>
    <col min="1041" max="1041" width="25.5" style="4" customWidth="1"/>
    <col min="1042" max="1042" width="10" style="4" customWidth="1"/>
    <col min="1043" max="1043" width="15.33203125" style="4" customWidth="1"/>
    <col min="1044" max="1048" width="0" style="4" hidden="1" customWidth="1"/>
    <col min="1049" max="1049" width="13.83203125" style="4" customWidth="1"/>
    <col min="1050" max="1050" width="20.5" style="4" customWidth="1"/>
    <col min="1051" max="1290" width="11.5" style="4"/>
    <col min="1291" max="1291" width="14.5" style="4" customWidth="1"/>
    <col min="1292" max="1292" width="22.1640625" style="4" customWidth="1"/>
    <col min="1293" max="1293" width="16.83203125" style="4" customWidth="1"/>
    <col min="1294" max="1294" width="22.6640625" style="4" customWidth="1"/>
    <col min="1295" max="1295" width="20.33203125" style="4" customWidth="1"/>
    <col min="1296" max="1296" width="22.5" style="4" customWidth="1"/>
    <col min="1297" max="1297" width="25.5" style="4" customWidth="1"/>
    <col min="1298" max="1298" width="10" style="4" customWidth="1"/>
    <col min="1299" max="1299" width="15.33203125" style="4" customWidth="1"/>
    <col min="1300" max="1304" width="0" style="4" hidden="1" customWidth="1"/>
    <col min="1305" max="1305" width="13.83203125" style="4" customWidth="1"/>
    <col min="1306" max="1306" width="20.5" style="4" customWidth="1"/>
    <col min="1307" max="1546" width="11.5" style="4"/>
    <col min="1547" max="1547" width="14.5" style="4" customWidth="1"/>
    <col min="1548" max="1548" width="22.1640625" style="4" customWidth="1"/>
    <col min="1549" max="1549" width="16.83203125" style="4" customWidth="1"/>
    <col min="1550" max="1550" width="22.6640625" style="4" customWidth="1"/>
    <col min="1551" max="1551" width="20.33203125" style="4" customWidth="1"/>
    <col min="1552" max="1552" width="22.5" style="4" customWidth="1"/>
    <col min="1553" max="1553" width="25.5" style="4" customWidth="1"/>
    <col min="1554" max="1554" width="10" style="4" customWidth="1"/>
    <col min="1555" max="1555" width="15.33203125" style="4" customWidth="1"/>
    <col min="1556" max="1560" width="0" style="4" hidden="1" customWidth="1"/>
    <col min="1561" max="1561" width="13.83203125" style="4" customWidth="1"/>
    <col min="1562" max="1562" width="20.5" style="4" customWidth="1"/>
    <col min="1563" max="1802" width="11.5" style="4"/>
    <col min="1803" max="1803" width="14.5" style="4" customWidth="1"/>
    <col min="1804" max="1804" width="22.1640625" style="4" customWidth="1"/>
    <col min="1805" max="1805" width="16.83203125" style="4" customWidth="1"/>
    <col min="1806" max="1806" width="22.6640625" style="4" customWidth="1"/>
    <col min="1807" max="1807" width="20.33203125" style="4" customWidth="1"/>
    <col min="1808" max="1808" width="22.5" style="4" customWidth="1"/>
    <col min="1809" max="1809" width="25.5" style="4" customWidth="1"/>
    <col min="1810" max="1810" width="10" style="4" customWidth="1"/>
    <col min="1811" max="1811" width="15.33203125" style="4" customWidth="1"/>
    <col min="1812" max="1816" width="0" style="4" hidden="1" customWidth="1"/>
    <col min="1817" max="1817" width="13.83203125" style="4" customWidth="1"/>
    <col min="1818" max="1818" width="20.5" style="4" customWidth="1"/>
    <col min="1819" max="2058" width="11.5" style="4"/>
    <col min="2059" max="2059" width="14.5" style="4" customWidth="1"/>
    <col min="2060" max="2060" width="22.1640625" style="4" customWidth="1"/>
    <col min="2061" max="2061" width="16.83203125" style="4" customWidth="1"/>
    <col min="2062" max="2062" width="22.6640625" style="4" customWidth="1"/>
    <col min="2063" max="2063" width="20.33203125" style="4" customWidth="1"/>
    <col min="2064" max="2064" width="22.5" style="4" customWidth="1"/>
    <col min="2065" max="2065" width="25.5" style="4" customWidth="1"/>
    <col min="2066" max="2066" width="10" style="4" customWidth="1"/>
    <col min="2067" max="2067" width="15.33203125" style="4" customWidth="1"/>
    <col min="2068" max="2072" width="0" style="4" hidden="1" customWidth="1"/>
    <col min="2073" max="2073" width="13.83203125" style="4" customWidth="1"/>
    <col min="2074" max="2074" width="20.5" style="4" customWidth="1"/>
    <col min="2075" max="2314" width="11.5" style="4"/>
    <col min="2315" max="2315" width="14.5" style="4" customWidth="1"/>
    <col min="2316" max="2316" width="22.1640625" style="4" customWidth="1"/>
    <col min="2317" max="2317" width="16.83203125" style="4" customWidth="1"/>
    <col min="2318" max="2318" width="22.6640625" style="4" customWidth="1"/>
    <col min="2319" max="2319" width="20.33203125" style="4" customWidth="1"/>
    <col min="2320" max="2320" width="22.5" style="4" customWidth="1"/>
    <col min="2321" max="2321" width="25.5" style="4" customWidth="1"/>
    <col min="2322" max="2322" width="10" style="4" customWidth="1"/>
    <col min="2323" max="2323" width="15.33203125" style="4" customWidth="1"/>
    <col min="2324" max="2328" width="0" style="4" hidden="1" customWidth="1"/>
    <col min="2329" max="2329" width="13.83203125" style="4" customWidth="1"/>
    <col min="2330" max="2330" width="20.5" style="4" customWidth="1"/>
    <col min="2331" max="2570" width="11.5" style="4"/>
    <col min="2571" max="2571" width="14.5" style="4" customWidth="1"/>
    <col min="2572" max="2572" width="22.1640625" style="4" customWidth="1"/>
    <col min="2573" max="2573" width="16.83203125" style="4" customWidth="1"/>
    <col min="2574" max="2574" width="22.6640625" style="4" customWidth="1"/>
    <col min="2575" max="2575" width="20.33203125" style="4" customWidth="1"/>
    <col min="2576" max="2576" width="22.5" style="4" customWidth="1"/>
    <col min="2577" max="2577" width="25.5" style="4" customWidth="1"/>
    <col min="2578" max="2578" width="10" style="4" customWidth="1"/>
    <col min="2579" max="2579" width="15.33203125" style="4" customWidth="1"/>
    <col min="2580" max="2584" width="0" style="4" hidden="1" customWidth="1"/>
    <col min="2585" max="2585" width="13.83203125" style="4" customWidth="1"/>
    <col min="2586" max="2586" width="20.5" style="4" customWidth="1"/>
    <col min="2587" max="2826" width="11.5" style="4"/>
    <col min="2827" max="2827" width="14.5" style="4" customWidth="1"/>
    <col min="2828" max="2828" width="22.1640625" style="4" customWidth="1"/>
    <col min="2829" max="2829" width="16.83203125" style="4" customWidth="1"/>
    <col min="2830" max="2830" width="22.6640625" style="4" customWidth="1"/>
    <col min="2831" max="2831" width="20.33203125" style="4" customWidth="1"/>
    <col min="2832" max="2832" width="22.5" style="4" customWidth="1"/>
    <col min="2833" max="2833" width="25.5" style="4" customWidth="1"/>
    <col min="2834" max="2834" width="10" style="4" customWidth="1"/>
    <col min="2835" max="2835" width="15.33203125" style="4" customWidth="1"/>
    <col min="2836" max="2840" width="0" style="4" hidden="1" customWidth="1"/>
    <col min="2841" max="2841" width="13.83203125" style="4" customWidth="1"/>
    <col min="2842" max="2842" width="20.5" style="4" customWidth="1"/>
    <col min="2843" max="3082" width="11.5" style="4"/>
    <col min="3083" max="3083" width="14.5" style="4" customWidth="1"/>
    <col min="3084" max="3084" width="22.1640625" style="4" customWidth="1"/>
    <col min="3085" max="3085" width="16.83203125" style="4" customWidth="1"/>
    <col min="3086" max="3086" width="22.6640625" style="4" customWidth="1"/>
    <col min="3087" max="3087" width="20.33203125" style="4" customWidth="1"/>
    <col min="3088" max="3088" width="22.5" style="4" customWidth="1"/>
    <col min="3089" max="3089" width="25.5" style="4" customWidth="1"/>
    <col min="3090" max="3090" width="10" style="4" customWidth="1"/>
    <col min="3091" max="3091" width="15.33203125" style="4" customWidth="1"/>
    <col min="3092" max="3096" width="0" style="4" hidden="1" customWidth="1"/>
    <col min="3097" max="3097" width="13.83203125" style="4" customWidth="1"/>
    <col min="3098" max="3098" width="20.5" style="4" customWidth="1"/>
    <col min="3099" max="3338" width="11.5" style="4"/>
    <col min="3339" max="3339" width="14.5" style="4" customWidth="1"/>
    <col min="3340" max="3340" width="22.1640625" style="4" customWidth="1"/>
    <col min="3341" max="3341" width="16.83203125" style="4" customWidth="1"/>
    <col min="3342" max="3342" width="22.6640625" style="4" customWidth="1"/>
    <col min="3343" max="3343" width="20.33203125" style="4" customWidth="1"/>
    <col min="3344" max="3344" width="22.5" style="4" customWidth="1"/>
    <col min="3345" max="3345" width="25.5" style="4" customWidth="1"/>
    <col min="3346" max="3346" width="10" style="4" customWidth="1"/>
    <col min="3347" max="3347" width="15.33203125" style="4" customWidth="1"/>
    <col min="3348" max="3352" width="0" style="4" hidden="1" customWidth="1"/>
    <col min="3353" max="3353" width="13.83203125" style="4" customWidth="1"/>
    <col min="3354" max="3354" width="20.5" style="4" customWidth="1"/>
    <col min="3355" max="3594" width="11.5" style="4"/>
    <col min="3595" max="3595" width="14.5" style="4" customWidth="1"/>
    <col min="3596" max="3596" width="22.1640625" style="4" customWidth="1"/>
    <col min="3597" max="3597" width="16.83203125" style="4" customWidth="1"/>
    <col min="3598" max="3598" width="22.6640625" style="4" customWidth="1"/>
    <col min="3599" max="3599" width="20.33203125" style="4" customWidth="1"/>
    <col min="3600" max="3600" width="22.5" style="4" customWidth="1"/>
    <col min="3601" max="3601" width="25.5" style="4" customWidth="1"/>
    <col min="3602" max="3602" width="10" style="4" customWidth="1"/>
    <col min="3603" max="3603" width="15.33203125" style="4" customWidth="1"/>
    <col min="3604" max="3608" width="0" style="4" hidden="1" customWidth="1"/>
    <col min="3609" max="3609" width="13.83203125" style="4" customWidth="1"/>
    <col min="3610" max="3610" width="20.5" style="4" customWidth="1"/>
    <col min="3611" max="3850" width="11.5" style="4"/>
    <col min="3851" max="3851" width="14.5" style="4" customWidth="1"/>
    <col min="3852" max="3852" width="22.1640625" style="4" customWidth="1"/>
    <col min="3853" max="3853" width="16.83203125" style="4" customWidth="1"/>
    <col min="3854" max="3854" width="22.6640625" style="4" customWidth="1"/>
    <col min="3855" max="3855" width="20.33203125" style="4" customWidth="1"/>
    <col min="3856" max="3856" width="22.5" style="4" customWidth="1"/>
    <col min="3857" max="3857" width="25.5" style="4" customWidth="1"/>
    <col min="3858" max="3858" width="10" style="4" customWidth="1"/>
    <col min="3859" max="3859" width="15.33203125" style="4" customWidth="1"/>
    <col min="3860" max="3864" width="0" style="4" hidden="1" customWidth="1"/>
    <col min="3865" max="3865" width="13.83203125" style="4" customWidth="1"/>
    <col min="3866" max="3866" width="20.5" style="4" customWidth="1"/>
    <col min="3867" max="4106" width="11.5" style="4"/>
    <col min="4107" max="4107" width="14.5" style="4" customWidth="1"/>
    <col min="4108" max="4108" width="22.1640625" style="4" customWidth="1"/>
    <col min="4109" max="4109" width="16.83203125" style="4" customWidth="1"/>
    <col min="4110" max="4110" width="22.6640625" style="4" customWidth="1"/>
    <col min="4111" max="4111" width="20.33203125" style="4" customWidth="1"/>
    <col min="4112" max="4112" width="22.5" style="4" customWidth="1"/>
    <col min="4113" max="4113" width="25.5" style="4" customWidth="1"/>
    <col min="4114" max="4114" width="10" style="4" customWidth="1"/>
    <col min="4115" max="4115" width="15.33203125" style="4" customWidth="1"/>
    <col min="4116" max="4120" width="0" style="4" hidden="1" customWidth="1"/>
    <col min="4121" max="4121" width="13.83203125" style="4" customWidth="1"/>
    <col min="4122" max="4122" width="20.5" style="4" customWidth="1"/>
    <col min="4123" max="4362" width="11.5" style="4"/>
    <col min="4363" max="4363" width="14.5" style="4" customWidth="1"/>
    <col min="4364" max="4364" width="22.1640625" style="4" customWidth="1"/>
    <col min="4365" max="4365" width="16.83203125" style="4" customWidth="1"/>
    <col min="4366" max="4366" width="22.6640625" style="4" customWidth="1"/>
    <col min="4367" max="4367" width="20.33203125" style="4" customWidth="1"/>
    <col min="4368" max="4368" width="22.5" style="4" customWidth="1"/>
    <col min="4369" max="4369" width="25.5" style="4" customWidth="1"/>
    <col min="4370" max="4370" width="10" style="4" customWidth="1"/>
    <col min="4371" max="4371" width="15.33203125" style="4" customWidth="1"/>
    <col min="4372" max="4376" width="0" style="4" hidden="1" customWidth="1"/>
    <col min="4377" max="4377" width="13.83203125" style="4" customWidth="1"/>
    <col min="4378" max="4378" width="20.5" style="4" customWidth="1"/>
    <col min="4379" max="4618" width="11.5" style="4"/>
    <col min="4619" max="4619" width="14.5" style="4" customWidth="1"/>
    <col min="4620" max="4620" width="22.1640625" style="4" customWidth="1"/>
    <col min="4621" max="4621" width="16.83203125" style="4" customWidth="1"/>
    <col min="4622" max="4622" width="22.6640625" style="4" customWidth="1"/>
    <col min="4623" max="4623" width="20.33203125" style="4" customWidth="1"/>
    <col min="4624" max="4624" width="22.5" style="4" customWidth="1"/>
    <col min="4625" max="4625" width="25.5" style="4" customWidth="1"/>
    <col min="4626" max="4626" width="10" style="4" customWidth="1"/>
    <col min="4627" max="4627" width="15.33203125" style="4" customWidth="1"/>
    <col min="4628" max="4632" width="0" style="4" hidden="1" customWidth="1"/>
    <col min="4633" max="4633" width="13.83203125" style="4" customWidth="1"/>
    <col min="4634" max="4634" width="20.5" style="4" customWidth="1"/>
    <col min="4635" max="4874" width="11.5" style="4"/>
    <col min="4875" max="4875" width="14.5" style="4" customWidth="1"/>
    <col min="4876" max="4876" width="22.1640625" style="4" customWidth="1"/>
    <col min="4877" max="4877" width="16.83203125" style="4" customWidth="1"/>
    <col min="4878" max="4878" width="22.6640625" style="4" customWidth="1"/>
    <col min="4879" max="4879" width="20.33203125" style="4" customWidth="1"/>
    <col min="4880" max="4880" width="22.5" style="4" customWidth="1"/>
    <col min="4881" max="4881" width="25.5" style="4" customWidth="1"/>
    <col min="4882" max="4882" width="10" style="4" customWidth="1"/>
    <col min="4883" max="4883" width="15.33203125" style="4" customWidth="1"/>
    <col min="4884" max="4888" width="0" style="4" hidden="1" customWidth="1"/>
    <col min="4889" max="4889" width="13.83203125" style="4" customWidth="1"/>
    <col min="4890" max="4890" width="20.5" style="4" customWidth="1"/>
    <col min="4891" max="5130" width="11.5" style="4"/>
    <col min="5131" max="5131" width="14.5" style="4" customWidth="1"/>
    <col min="5132" max="5132" width="22.1640625" style="4" customWidth="1"/>
    <col min="5133" max="5133" width="16.83203125" style="4" customWidth="1"/>
    <col min="5134" max="5134" width="22.6640625" style="4" customWidth="1"/>
    <col min="5135" max="5135" width="20.33203125" style="4" customWidth="1"/>
    <col min="5136" max="5136" width="22.5" style="4" customWidth="1"/>
    <col min="5137" max="5137" width="25.5" style="4" customWidth="1"/>
    <col min="5138" max="5138" width="10" style="4" customWidth="1"/>
    <col min="5139" max="5139" width="15.33203125" style="4" customWidth="1"/>
    <col min="5140" max="5144" width="0" style="4" hidden="1" customWidth="1"/>
    <col min="5145" max="5145" width="13.83203125" style="4" customWidth="1"/>
    <col min="5146" max="5146" width="20.5" style="4" customWidth="1"/>
    <col min="5147" max="5386" width="11.5" style="4"/>
    <col min="5387" max="5387" width="14.5" style="4" customWidth="1"/>
    <col min="5388" max="5388" width="22.1640625" style="4" customWidth="1"/>
    <col min="5389" max="5389" width="16.83203125" style="4" customWidth="1"/>
    <col min="5390" max="5390" width="22.6640625" style="4" customWidth="1"/>
    <col min="5391" max="5391" width="20.33203125" style="4" customWidth="1"/>
    <col min="5392" max="5392" width="22.5" style="4" customWidth="1"/>
    <col min="5393" max="5393" width="25.5" style="4" customWidth="1"/>
    <col min="5394" max="5394" width="10" style="4" customWidth="1"/>
    <col min="5395" max="5395" width="15.33203125" style="4" customWidth="1"/>
    <col min="5396" max="5400" width="0" style="4" hidden="1" customWidth="1"/>
    <col min="5401" max="5401" width="13.83203125" style="4" customWidth="1"/>
    <col min="5402" max="5402" width="20.5" style="4" customWidth="1"/>
    <col min="5403" max="5642" width="11.5" style="4"/>
    <col min="5643" max="5643" width="14.5" style="4" customWidth="1"/>
    <col min="5644" max="5644" width="22.1640625" style="4" customWidth="1"/>
    <col min="5645" max="5645" width="16.83203125" style="4" customWidth="1"/>
    <col min="5646" max="5646" width="22.6640625" style="4" customWidth="1"/>
    <col min="5647" max="5647" width="20.33203125" style="4" customWidth="1"/>
    <col min="5648" max="5648" width="22.5" style="4" customWidth="1"/>
    <col min="5649" max="5649" width="25.5" style="4" customWidth="1"/>
    <col min="5650" max="5650" width="10" style="4" customWidth="1"/>
    <col min="5651" max="5651" width="15.33203125" style="4" customWidth="1"/>
    <col min="5652" max="5656" width="0" style="4" hidden="1" customWidth="1"/>
    <col min="5657" max="5657" width="13.83203125" style="4" customWidth="1"/>
    <col min="5658" max="5658" width="20.5" style="4" customWidth="1"/>
    <col min="5659" max="5898" width="11.5" style="4"/>
    <col min="5899" max="5899" width="14.5" style="4" customWidth="1"/>
    <col min="5900" max="5900" width="22.1640625" style="4" customWidth="1"/>
    <col min="5901" max="5901" width="16.83203125" style="4" customWidth="1"/>
    <col min="5902" max="5902" width="22.6640625" style="4" customWidth="1"/>
    <col min="5903" max="5903" width="20.33203125" style="4" customWidth="1"/>
    <col min="5904" max="5904" width="22.5" style="4" customWidth="1"/>
    <col min="5905" max="5905" width="25.5" style="4" customWidth="1"/>
    <col min="5906" max="5906" width="10" style="4" customWidth="1"/>
    <col min="5907" max="5907" width="15.33203125" style="4" customWidth="1"/>
    <col min="5908" max="5912" width="0" style="4" hidden="1" customWidth="1"/>
    <col min="5913" max="5913" width="13.83203125" style="4" customWidth="1"/>
    <col min="5914" max="5914" width="20.5" style="4" customWidth="1"/>
    <col min="5915" max="6154" width="11.5" style="4"/>
    <col min="6155" max="6155" width="14.5" style="4" customWidth="1"/>
    <col min="6156" max="6156" width="22.1640625" style="4" customWidth="1"/>
    <col min="6157" max="6157" width="16.83203125" style="4" customWidth="1"/>
    <col min="6158" max="6158" width="22.6640625" style="4" customWidth="1"/>
    <col min="6159" max="6159" width="20.33203125" style="4" customWidth="1"/>
    <col min="6160" max="6160" width="22.5" style="4" customWidth="1"/>
    <col min="6161" max="6161" width="25.5" style="4" customWidth="1"/>
    <col min="6162" max="6162" width="10" style="4" customWidth="1"/>
    <col min="6163" max="6163" width="15.33203125" style="4" customWidth="1"/>
    <col min="6164" max="6168" width="0" style="4" hidden="1" customWidth="1"/>
    <col min="6169" max="6169" width="13.83203125" style="4" customWidth="1"/>
    <col min="6170" max="6170" width="20.5" style="4" customWidth="1"/>
    <col min="6171" max="6410" width="11.5" style="4"/>
    <col min="6411" max="6411" width="14.5" style="4" customWidth="1"/>
    <col min="6412" max="6412" width="22.1640625" style="4" customWidth="1"/>
    <col min="6413" max="6413" width="16.83203125" style="4" customWidth="1"/>
    <col min="6414" max="6414" width="22.6640625" style="4" customWidth="1"/>
    <col min="6415" max="6415" width="20.33203125" style="4" customWidth="1"/>
    <col min="6416" max="6416" width="22.5" style="4" customWidth="1"/>
    <col min="6417" max="6417" width="25.5" style="4" customWidth="1"/>
    <col min="6418" max="6418" width="10" style="4" customWidth="1"/>
    <col min="6419" max="6419" width="15.33203125" style="4" customWidth="1"/>
    <col min="6420" max="6424" width="0" style="4" hidden="1" customWidth="1"/>
    <col min="6425" max="6425" width="13.83203125" style="4" customWidth="1"/>
    <col min="6426" max="6426" width="20.5" style="4" customWidth="1"/>
    <col min="6427" max="6666" width="11.5" style="4"/>
    <col min="6667" max="6667" width="14.5" style="4" customWidth="1"/>
    <col min="6668" max="6668" width="22.1640625" style="4" customWidth="1"/>
    <col min="6669" max="6669" width="16.83203125" style="4" customWidth="1"/>
    <col min="6670" max="6670" width="22.6640625" style="4" customWidth="1"/>
    <col min="6671" max="6671" width="20.33203125" style="4" customWidth="1"/>
    <col min="6672" max="6672" width="22.5" style="4" customWidth="1"/>
    <col min="6673" max="6673" width="25.5" style="4" customWidth="1"/>
    <col min="6674" max="6674" width="10" style="4" customWidth="1"/>
    <col min="6675" max="6675" width="15.33203125" style="4" customWidth="1"/>
    <col min="6676" max="6680" width="0" style="4" hidden="1" customWidth="1"/>
    <col min="6681" max="6681" width="13.83203125" style="4" customWidth="1"/>
    <col min="6682" max="6682" width="20.5" style="4" customWidth="1"/>
    <col min="6683" max="6922" width="11.5" style="4"/>
    <col min="6923" max="6923" width="14.5" style="4" customWidth="1"/>
    <col min="6924" max="6924" width="22.1640625" style="4" customWidth="1"/>
    <col min="6925" max="6925" width="16.83203125" style="4" customWidth="1"/>
    <col min="6926" max="6926" width="22.6640625" style="4" customWidth="1"/>
    <col min="6927" max="6927" width="20.33203125" style="4" customWidth="1"/>
    <col min="6928" max="6928" width="22.5" style="4" customWidth="1"/>
    <col min="6929" max="6929" width="25.5" style="4" customWidth="1"/>
    <col min="6930" max="6930" width="10" style="4" customWidth="1"/>
    <col min="6931" max="6931" width="15.33203125" style="4" customWidth="1"/>
    <col min="6932" max="6936" width="0" style="4" hidden="1" customWidth="1"/>
    <col min="6937" max="6937" width="13.83203125" style="4" customWidth="1"/>
    <col min="6938" max="6938" width="20.5" style="4" customWidth="1"/>
    <col min="6939" max="7178" width="11.5" style="4"/>
    <col min="7179" max="7179" width="14.5" style="4" customWidth="1"/>
    <col min="7180" max="7180" width="22.1640625" style="4" customWidth="1"/>
    <col min="7181" max="7181" width="16.83203125" style="4" customWidth="1"/>
    <col min="7182" max="7182" width="22.6640625" style="4" customWidth="1"/>
    <col min="7183" max="7183" width="20.33203125" style="4" customWidth="1"/>
    <col min="7184" max="7184" width="22.5" style="4" customWidth="1"/>
    <col min="7185" max="7185" width="25.5" style="4" customWidth="1"/>
    <col min="7186" max="7186" width="10" style="4" customWidth="1"/>
    <col min="7187" max="7187" width="15.33203125" style="4" customWidth="1"/>
    <col min="7188" max="7192" width="0" style="4" hidden="1" customWidth="1"/>
    <col min="7193" max="7193" width="13.83203125" style="4" customWidth="1"/>
    <col min="7194" max="7194" width="20.5" style="4" customWidth="1"/>
    <col min="7195" max="7434" width="11.5" style="4"/>
    <col min="7435" max="7435" width="14.5" style="4" customWidth="1"/>
    <col min="7436" max="7436" width="22.1640625" style="4" customWidth="1"/>
    <col min="7437" max="7437" width="16.83203125" style="4" customWidth="1"/>
    <col min="7438" max="7438" width="22.6640625" style="4" customWidth="1"/>
    <col min="7439" max="7439" width="20.33203125" style="4" customWidth="1"/>
    <col min="7440" max="7440" width="22.5" style="4" customWidth="1"/>
    <col min="7441" max="7441" width="25.5" style="4" customWidth="1"/>
    <col min="7442" max="7442" width="10" style="4" customWidth="1"/>
    <col min="7443" max="7443" width="15.33203125" style="4" customWidth="1"/>
    <col min="7444" max="7448" width="0" style="4" hidden="1" customWidth="1"/>
    <col min="7449" max="7449" width="13.83203125" style="4" customWidth="1"/>
    <col min="7450" max="7450" width="20.5" style="4" customWidth="1"/>
    <col min="7451" max="7690" width="11.5" style="4"/>
    <col min="7691" max="7691" width="14.5" style="4" customWidth="1"/>
    <col min="7692" max="7692" width="22.1640625" style="4" customWidth="1"/>
    <col min="7693" max="7693" width="16.83203125" style="4" customWidth="1"/>
    <col min="7694" max="7694" width="22.6640625" style="4" customWidth="1"/>
    <col min="7695" max="7695" width="20.33203125" style="4" customWidth="1"/>
    <col min="7696" max="7696" width="22.5" style="4" customWidth="1"/>
    <col min="7697" max="7697" width="25.5" style="4" customWidth="1"/>
    <col min="7698" max="7698" width="10" style="4" customWidth="1"/>
    <col min="7699" max="7699" width="15.33203125" style="4" customWidth="1"/>
    <col min="7700" max="7704" width="0" style="4" hidden="1" customWidth="1"/>
    <col min="7705" max="7705" width="13.83203125" style="4" customWidth="1"/>
    <col min="7706" max="7706" width="20.5" style="4" customWidth="1"/>
    <col min="7707" max="7946" width="11.5" style="4"/>
    <col min="7947" max="7947" width="14.5" style="4" customWidth="1"/>
    <col min="7948" max="7948" width="22.1640625" style="4" customWidth="1"/>
    <col min="7949" max="7949" width="16.83203125" style="4" customWidth="1"/>
    <col min="7950" max="7950" width="22.6640625" style="4" customWidth="1"/>
    <col min="7951" max="7951" width="20.33203125" style="4" customWidth="1"/>
    <col min="7952" max="7952" width="22.5" style="4" customWidth="1"/>
    <col min="7953" max="7953" width="25.5" style="4" customWidth="1"/>
    <col min="7954" max="7954" width="10" style="4" customWidth="1"/>
    <col min="7955" max="7955" width="15.33203125" style="4" customWidth="1"/>
    <col min="7956" max="7960" width="0" style="4" hidden="1" customWidth="1"/>
    <col min="7961" max="7961" width="13.83203125" style="4" customWidth="1"/>
    <col min="7962" max="7962" width="20.5" style="4" customWidth="1"/>
    <col min="7963" max="8202" width="11.5" style="4"/>
    <col min="8203" max="8203" width="14.5" style="4" customWidth="1"/>
    <col min="8204" max="8204" width="22.1640625" style="4" customWidth="1"/>
    <col min="8205" max="8205" width="16.83203125" style="4" customWidth="1"/>
    <col min="8206" max="8206" width="22.6640625" style="4" customWidth="1"/>
    <col min="8207" max="8207" width="20.33203125" style="4" customWidth="1"/>
    <col min="8208" max="8208" width="22.5" style="4" customWidth="1"/>
    <col min="8209" max="8209" width="25.5" style="4" customWidth="1"/>
    <col min="8210" max="8210" width="10" style="4" customWidth="1"/>
    <col min="8211" max="8211" width="15.33203125" style="4" customWidth="1"/>
    <col min="8212" max="8216" width="0" style="4" hidden="1" customWidth="1"/>
    <col min="8217" max="8217" width="13.83203125" style="4" customWidth="1"/>
    <col min="8218" max="8218" width="20.5" style="4" customWidth="1"/>
    <col min="8219" max="8458" width="11.5" style="4"/>
    <col min="8459" max="8459" width="14.5" style="4" customWidth="1"/>
    <col min="8460" max="8460" width="22.1640625" style="4" customWidth="1"/>
    <col min="8461" max="8461" width="16.83203125" style="4" customWidth="1"/>
    <col min="8462" max="8462" width="22.6640625" style="4" customWidth="1"/>
    <col min="8463" max="8463" width="20.33203125" style="4" customWidth="1"/>
    <col min="8464" max="8464" width="22.5" style="4" customWidth="1"/>
    <col min="8465" max="8465" width="25.5" style="4" customWidth="1"/>
    <col min="8466" max="8466" width="10" style="4" customWidth="1"/>
    <col min="8467" max="8467" width="15.33203125" style="4" customWidth="1"/>
    <col min="8468" max="8472" width="0" style="4" hidden="1" customWidth="1"/>
    <col min="8473" max="8473" width="13.83203125" style="4" customWidth="1"/>
    <col min="8474" max="8474" width="20.5" style="4" customWidth="1"/>
    <col min="8475" max="8714" width="11.5" style="4"/>
    <col min="8715" max="8715" width="14.5" style="4" customWidth="1"/>
    <col min="8716" max="8716" width="22.1640625" style="4" customWidth="1"/>
    <col min="8717" max="8717" width="16.83203125" style="4" customWidth="1"/>
    <col min="8718" max="8718" width="22.6640625" style="4" customWidth="1"/>
    <col min="8719" max="8719" width="20.33203125" style="4" customWidth="1"/>
    <col min="8720" max="8720" width="22.5" style="4" customWidth="1"/>
    <col min="8721" max="8721" width="25.5" style="4" customWidth="1"/>
    <col min="8722" max="8722" width="10" style="4" customWidth="1"/>
    <col min="8723" max="8723" width="15.33203125" style="4" customWidth="1"/>
    <col min="8724" max="8728" width="0" style="4" hidden="1" customWidth="1"/>
    <col min="8729" max="8729" width="13.83203125" style="4" customWidth="1"/>
    <col min="8730" max="8730" width="20.5" style="4" customWidth="1"/>
    <col min="8731" max="8970" width="11.5" style="4"/>
    <col min="8971" max="8971" width="14.5" style="4" customWidth="1"/>
    <col min="8972" max="8972" width="22.1640625" style="4" customWidth="1"/>
    <col min="8973" max="8973" width="16.83203125" style="4" customWidth="1"/>
    <col min="8974" max="8974" width="22.6640625" style="4" customWidth="1"/>
    <col min="8975" max="8975" width="20.33203125" style="4" customWidth="1"/>
    <col min="8976" max="8976" width="22.5" style="4" customWidth="1"/>
    <col min="8977" max="8977" width="25.5" style="4" customWidth="1"/>
    <col min="8978" max="8978" width="10" style="4" customWidth="1"/>
    <col min="8979" max="8979" width="15.33203125" style="4" customWidth="1"/>
    <col min="8980" max="8984" width="0" style="4" hidden="1" customWidth="1"/>
    <col min="8985" max="8985" width="13.83203125" style="4" customWidth="1"/>
    <col min="8986" max="8986" width="20.5" style="4" customWidth="1"/>
    <col min="8987" max="9226" width="11.5" style="4"/>
    <col min="9227" max="9227" width="14.5" style="4" customWidth="1"/>
    <col min="9228" max="9228" width="22.1640625" style="4" customWidth="1"/>
    <col min="9229" max="9229" width="16.83203125" style="4" customWidth="1"/>
    <col min="9230" max="9230" width="22.6640625" style="4" customWidth="1"/>
    <col min="9231" max="9231" width="20.33203125" style="4" customWidth="1"/>
    <col min="9232" max="9232" width="22.5" style="4" customWidth="1"/>
    <col min="9233" max="9233" width="25.5" style="4" customWidth="1"/>
    <col min="9234" max="9234" width="10" style="4" customWidth="1"/>
    <col min="9235" max="9235" width="15.33203125" style="4" customWidth="1"/>
    <col min="9236" max="9240" width="0" style="4" hidden="1" customWidth="1"/>
    <col min="9241" max="9241" width="13.83203125" style="4" customWidth="1"/>
    <col min="9242" max="9242" width="20.5" style="4" customWidth="1"/>
    <col min="9243" max="9482" width="11.5" style="4"/>
    <col min="9483" max="9483" width="14.5" style="4" customWidth="1"/>
    <col min="9484" max="9484" width="22.1640625" style="4" customWidth="1"/>
    <col min="9485" max="9485" width="16.83203125" style="4" customWidth="1"/>
    <col min="9486" max="9486" width="22.6640625" style="4" customWidth="1"/>
    <col min="9487" max="9487" width="20.33203125" style="4" customWidth="1"/>
    <col min="9488" max="9488" width="22.5" style="4" customWidth="1"/>
    <col min="9489" max="9489" width="25.5" style="4" customWidth="1"/>
    <col min="9490" max="9490" width="10" style="4" customWidth="1"/>
    <col min="9491" max="9491" width="15.33203125" style="4" customWidth="1"/>
    <col min="9492" max="9496" width="0" style="4" hidden="1" customWidth="1"/>
    <col min="9497" max="9497" width="13.83203125" style="4" customWidth="1"/>
    <col min="9498" max="9498" width="20.5" style="4" customWidth="1"/>
    <col min="9499" max="9738" width="11.5" style="4"/>
    <col min="9739" max="9739" width="14.5" style="4" customWidth="1"/>
    <col min="9740" max="9740" width="22.1640625" style="4" customWidth="1"/>
    <col min="9741" max="9741" width="16.83203125" style="4" customWidth="1"/>
    <col min="9742" max="9742" width="22.6640625" style="4" customWidth="1"/>
    <col min="9743" max="9743" width="20.33203125" style="4" customWidth="1"/>
    <col min="9744" max="9744" width="22.5" style="4" customWidth="1"/>
    <col min="9745" max="9745" width="25.5" style="4" customWidth="1"/>
    <col min="9746" max="9746" width="10" style="4" customWidth="1"/>
    <col min="9747" max="9747" width="15.33203125" style="4" customWidth="1"/>
    <col min="9748" max="9752" width="0" style="4" hidden="1" customWidth="1"/>
    <col min="9753" max="9753" width="13.83203125" style="4" customWidth="1"/>
    <col min="9754" max="9754" width="20.5" style="4" customWidth="1"/>
    <col min="9755" max="9994" width="11.5" style="4"/>
    <col min="9995" max="9995" width="14.5" style="4" customWidth="1"/>
    <col min="9996" max="9996" width="22.1640625" style="4" customWidth="1"/>
    <col min="9997" max="9997" width="16.83203125" style="4" customWidth="1"/>
    <col min="9998" max="9998" width="22.6640625" style="4" customWidth="1"/>
    <col min="9999" max="9999" width="20.33203125" style="4" customWidth="1"/>
    <col min="10000" max="10000" width="22.5" style="4" customWidth="1"/>
    <col min="10001" max="10001" width="25.5" style="4" customWidth="1"/>
    <col min="10002" max="10002" width="10" style="4" customWidth="1"/>
    <col min="10003" max="10003" width="15.33203125" style="4" customWidth="1"/>
    <col min="10004" max="10008" width="0" style="4" hidden="1" customWidth="1"/>
    <col min="10009" max="10009" width="13.83203125" style="4" customWidth="1"/>
    <col min="10010" max="10010" width="20.5" style="4" customWidth="1"/>
    <col min="10011" max="10250" width="11.5" style="4"/>
    <col min="10251" max="10251" width="14.5" style="4" customWidth="1"/>
    <col min="10252" max="10252" width="22.1640625" style="4" customWidth="1"/>
    <col min="10253" max="10253" width="16.83203125" style="4" customWidth="1"/>
    <col min="10254" max="10254" width="22.6640625" style="4" customWidth="1"/>
    <col min="10255" max="10255" width="20.33203125" style="4" customWidth="1"/>
    <col min="10256" max="10256" width="22.5" style="4" customWidth="1"/>
    <col min="10257" max="10257" width="25.5" style="4" customWidth="1"/>
    <col min="10258" max="10258" width="10" style="4" customWidth="1"/>
    <col min="10259" max="10259" width="15.33203125" style="4" customWidth="1"/>
    <col min="10260" max="10264" width="0" style="4" hidden="1" customWidth="1"/>
    <col min="10265" max="10265" width="13.83203125" style="4" customWidth="1"/>
    <col min="10266" max="10266" width="20.5" style="4" customWidth="1"/>
    <col min="10267" max="10506" width="11.5" style="4"/>
    <col min="10507" max="10507" width="14.5" style="4" customWidth="1"/>
    <col min="10508" max="10508" width="22.1640625" style="4" customWidth="1"/>
    <col min="10509" max="10509" width="16.83203125" style="4" customWidth="1"/>
    <col min="10510" max="10510" width="22.6640625" style="4" customWidth="1"/>
    <col min="10511" max="10511" width="20.33203125" style="4" customWidth="1"/>
    <col min="10512" max="10512" width="22.5" style="4" customWidth="1"/>
    <col min="10513" max="10513" width="25.5" style="4" customWidth="1"/>
    <col min="10514" max="10514" width="10" style="4" customWidth="1"/>
    <col min="10515" max="10515" width="15.33203125" style="4" customWidth="1"/>
    <col min="10516" max="10520" width="0" style="4" hidden="1" customWidth="1"/>
    <col min="10521" max="10521" width="13.83203125" style="4" customWidth="1"/>
    <col min="10522" max="10522" width="20.5" style="4" customWidth="1"/>
    <col min="10523" max="10762" width="11.5" style="4"/>
    <col min="10763" max="10763" width="14.5" style="4" customWidth="1"/>
    <col min="10764" max="10764" width="22.1640625" style="4" customWidth="1"/>
    <col min="10765" max="10765" width="16.83203125" style="4" customWidth="1"/>
    <col min="10766" max="10766" width="22.6640625" style="4" customWidth="1"/>
    <col min="10767" max="10767" width="20.33203125" style="4" customWidth="1"/>
    <col min="10768" max="10768" width="22.5" style="4" customWidth="1"/>
    <col min="10769" max="10769" width="25.5" style="4" customWidth="1"/>
    <col min="10770" max="10770" width="10" style="4" customWidth="1"/>
    <col min="10771" max="10771" width="15.33203125" style="4" customWidth="1"/>
    <col min="10772" max="10776" width="0" style="4" hidden="1" customWidth="1"/>
    <col min="10777" max="10777" width="13.83203125" style="4" customWidth="1"/>
    <col min="10778" max="10778" width="20.5" style="4" customWidth="1"/>
    <col min="10779" max="11018" width="11.5" style="4"/>
    <col min="11019" max="11019" width="14.5" style="4" customWidth="1"/>
    <col min="11020" max="11020" width="22.1640625" style="4" customWidth="1"/>
    <col min="11021" max="11021" width="16.83203125" style="4" customWidth="1"/>
    <col min="11022" max="11022" width="22.6640625" style="4" customWidth="1"/>
    <col min="11023" max="11023" width="20.33203125" style="4" customWidth="1"/>
    <col min="11024" max="11024" width="22.5" style="4" customWidth="1"/>
    <col min="11025" max="11025" width="25.5" style="4" customWidth="1"/>
    <col min="11026" max="11026" width="10" style="4" customWidth="1"/>
    <col min="11027" max="11027" width="15.33203125" style="4" customWidth="1"/>
    <col min="11028" max="11032" width="0" style="4" hidden="1" customWidth="1"/>
    <col min="11033" max="11033" width="13.83203125" style="4" customWidth="1"/>
    <col min="11034" max="11034" width="20.5" style="4" customWidth="1"/>
    <col min="11035" max="11274" width="11.5" style="4"/>
    <col min="11275" max="11275" width="14.5" style="4" customWidth="1"/>
    <col min="11276" max="11276" width="22.1640625" style="4" customWidth="1"/>
    <col min="11277" max="11277" width="16.83203125" style="4" customWidth="1"/>
    <col min="11278" max="11278" width="22.6640625" style="4" customWidth="1"/>
    <col min="11279" max="11279" width="20.33203125" style="4" customWidth="1"/>
    <col min="11280" max="11280" width="22.5" style="4" customWidth="1"/>
    <col min="11281" max="11281" width="25.5" style="4" customWidth="1"/>
    <col min="11282" max="11282" width="10" style="4" customWidth="1"/>
    <col min="11283" max="11283" width="15.33203125" style="4" customWidth="1"/>
    <col min="11284" max="11288" width="0" style="4" hidden="1" customWidth="1"/>
    <col min="11289" max="11289" width="13.83203125" style="4" customWidth="1"/>
    <col min="11290" max="11290" width="20.5" style="4" customWidth="1"/>
    <col min="11291" max="11530" width="11.5" style="4"/>
    <col min="11531" max="11531" width="14.5" style="4" customWidth="1"/>
    <col min="11532" max="11532" width="22.1640625" style="4" customWidth="1"/>
    <col min="11533" max="11533" width="16.83203125" style="4" customWidth="1"/>
    <col min="11534" max="11534" width="22.6640625" style="4" customWidth="1"/>
    <col min="11535" max="11535" width="20.33203125" style="4" customWidth="1"/>
    <col min="11536" max="11536" width="22.5" style="4" customWidth="1"/>
    <col min="11537" max="11537" width="25.5" style="4" customWidth="1"/>
    <col min="11538" max="11538" width="10" style="4" customWidth="1"/>
    <col min="11539" max="11539" width="15.33203125" style="4" customWidth="1"/>
    <col min="11540" max="11544" width="0" style="4" hidden="1" customWidth="1"/>
    <col min="11545" max="11545" width="13.83203125" style="4" customWidth="1"/>
    <col min="11546" max="11546" width="20.5" style="4" customWidth="1"/>
    <col min="11547" max="11786" width="11.5" style="4"/>
    <col min="11787" max="11787" width="14.5" style="4" customWidth="1"/>
    <col min="11788" max="11788" width="22.1640625" style="4" customWidth="1"/>
    <col min="11789" max="11789" width="16.83203125" style="4" customWidth="1"/>
    <col min="11790" max="11790" width="22.6640625" style="4" customWidth="1"/>
    <col min="11791" max="11791" width="20.33203125" style="4" customWidth="1"/>
    <col min="11792" max="11792" width="22.5" style="4" customWidth="1"/>
    <col min="11793" max="11793" width="25.5" style="4" customWidth="1"/>
    <col min="11794" max="11794" width="10" style="4" customWidth="1"/>
    <col min="11795" max="11795" width="15.33203125" style="4" customWidth="1"/>
    <col min="11796" max="11800" width="0" style="4" hidden="1" customWidth="1"/>
    <col min="11801" max="11801" width="13.83203125" style="4" customWidth="1"/>
    <col min="11802" max="11802" width="20.5" style="4" customWidth="1"/>
    <col min="11803" max="12042" width="11.5" style="4"/>
    <col min="12043" max="12043" width="14.5" style="4" customWidth="1"/>
    <col min="12044" max="12044" width="22.1640625" style="4" customWidth="1"/>
    <col min="12045" max="12045" width="16.83203125" style="4" customWidth="1"/>
    <col min="12046" max="12046" width="22.6640625" style="4" customWidth="1"/>
    <col min="12047" max="12047" width="20.33203125" style="4" customWidth="1"/>
    <col min="12048" max="12048" width="22.5" style="4" customWidth="1"/>
    <col min="12049" max="12049" width="25.5" style="4" customWidth="1"/>
    <col min="12050" max="12050" width="10" style="4" customWidth="1"/>
    <col min="12051" max="12051" width="15.33203125" style="4" customWidth="1"/>
    <col min="12052" max="12056" width="0" style="4" hidden="1" customWidth="1"/>
    <col min="12057" max="12057" width="13.83203125" style="4" customWidth="1"/>
    <col min="12058" max="12058" width="20.5" style="4" customWidth="1"/>
    <col min="12059" max="12298" width="11.5" style="4"/>
    <col min="12299" max="12299" width="14.5" style="4" customWidth="1"/>
    <col min="12300" max="12300" width="22.1640625" style="4" customWidth="1"/>
    <col min="12301" max="12301" width="16.83203125" style="4" customWidth="1"/>
    <col min="12302" max="12302" width="22.6640625" style="4" customWidth="1"/>
    <col min="12303" max="12303" width="20.33203125" style="4" customWidth="1"/>
    <col min="12304" max="12304" width="22.5" style="4" customWidth="1"/>
    <col min="12305" max="12305" width="25.5" style="4" customWidth="1"/>
    <col min="12306" max="12306" width="10" style="4" customWidth="1"/>
    <col min="12307" max="12307" width="15.33203125" style="4" customWidth="1"/>
    <col min="12308" max="12312" width="0" style="4" hidden="1" customWidth="1"/>
    <col min="12313" max="12313" width="13.83203125" style="4" customWidth="1"/>
    <col min="12314" max="12314" width="20.5" style="4" customWidth="1"/>
    <col min="12315" max="12554" width="11.5" style="4"/>
    <col min="12555" max="12555" width="14.5" style="4" customWidth="1"/>
    <col min="12556" max="12556" width="22.1640625" style="4" customWidth="1"/>
    <col min="12557" max="12557" width="16.83203125" style="4" customWidth="1"/>
    <col min="12558" max="12558" width="22.6640625" style="4" customWidth="1"/>
    <col min="12559" max="12559" width="20.33203125" style="4" customWidth="1"/>
    <col min="12560" max="12560" width="22.5" style="4" customWidth="1"/>
    <col min="12561" max="12561" width="25.5" style="4" customWidth="1"/>
    <col min="12562" max="12562" width="10" style="4" customWidth="1"/>
    <col min="12563" max="12563" width="15.33203125" style="4" customWidth="1"/>
    <col min="12564" max="12568" width="0" style="4" hidden="1" customWidth="1"/>
    <col min="12569" max="12569" width="13.83203125" style="4" customWidth="1"/>
    <col min="12570" max="12570" width="20.5" style="4" customWidth="1"/>
    <col min="12571" max="12810" width="11.5" style="4"/>
    <col min="12811" max="12811" width="14.5" style="4" customWidth="1"/>
    <col min="12812" max="12812" width="22.1640625" style="4" customWidth="1"/>
    <col min="12813" max="12813" width="16.83203125" style="4" customWidth="1"/>
    <col min="12814" max="12814" width="22.6640625" style="4" customWidth="1"/>
    <col min="12815" max="12815" width="20.33203125" style="4" customWidth="1"/>
    <col min="12816" max="12816" width="22.5" style="4" customWidth="1"/>
    <col min="12817" max="12817" width="25.5" style="4" customWidth="1"/>
    <col min="12818" max="12818" width="10" style="4" customWidth="1"/>
    <col min="12819" max="12819" width="15.33203125" style="4" customWidth="1"/>
    <col min="12820" max="12824" width="0" style="4" hidden="1" customWidth="1"/>
    <col min="12825" max="12825" width="13.83203125" style="4" customWidth="1"/>
    <col min="12826" max="12826" width="20.5" style="4" customWidth="1"/>
    <col min="12827" max="13066" width="11.5" style="4"/>
    <col min="13067" max="13067" width="14.5" style="4" customWidth="1"/>
    <col min="13068" max="13068" width="22.1640625" style="4" customWidth="1"/>
    <col min="13069" max="13069" width="16.83203125" style="4" customWidth="1"/>
    <col min="13070" max="13070" width="22.6640625" style="4" customWidth="1"/>
    <col min="13071" max="13071" width="20.33203125" style="4" customWidth="1"/>
    <col min="13072" max="13072" width="22.5" style="4" customWidth="1"/>
    <col min="13073" max="13073" width="25.5" style="4" customWidth="1"/>
    <col min="13074" max="13074" width="10" style="4" customWidth="1"/>
    <col min="13075" max="13075" width="15.33203125" style="4" customWidth="1"/>
    <col min="13076" max="13080" width="0" style="4" hidden="1" customWidth="1"/>
    <col min="13081" max="13081" width="13.83203125" style="4" customWidth="1"/>
    <col min="13082" max="13082" width="20.5" style="4" customWidth="1"/>
    <col min="13083" max="13322" width="11.5" style="4"/>
    <col min="13323" max="13323" width="14.5" style="4" customWidth="1"/>
    <col min="13324" max="13324" width="22.1640625" style="4" customWidth="1"/>
    <col min="13325" max="13325" width="16.83203125" style="4" customWidth="1"/>
    <col min="13326" max="13326" width="22.6640625" style="4" customWidth="1"/>
    <col min="13327" max="13327" width="20.33203125" style="4" customWidth="1"/>
    <col min="13328" max="13328" width="22.5" style="4" customWidth="1"/>
    <col min="13329" max="13329" width="25.5" style="4" customWidth="1"/>
    <col min="13330" max="13330" width="10" style="4" customWidth="1"/>
    <col min="13331" max="13331" width="15.33203125" style="4" customWidth="1"/>
    <col min="13332" max="13336" width="0" style="4" hidden="1" customWidth="1"/>
    <col min="13337" max="13337" width="13.83203125" style="4" customWidth="1"/>
    <col min="13338" max="13338" width="20.5" style="4" customWidth="1"/>
    <col min="13339" max="13578" width="11.5" style="4"/>
    <col min="13579" max="13579" width="14.5" style="4" customWidth="1"/>
    <col min="13580" max="13580" width="22.1640625" style="4" customWidth="1"/>
    <col min="13581" max="13581" width="16.83203125" style="4" customWidth="1"/>
    <col min="13582" max="13582" width="22.6640625" style="4" customWidth="1"/>
    <col min="13583" max="13583" width="20.33203125" style="4" customWidth="1"/>
    <col min="13584" max="13584" width="22.5" style="4" customWidth="1"/>
    <col min="13585" max="13585" width="25.5" style="4" customWidth="1"/>
    <col min="13586" max="13586" width="10" style="4" customWidth="1"/>
    <col min="13587" max="13587" width="15.33203125" style="4" customWidth="1"/>
    <col min="13588" max="13592" width="0" style="4" hidden="1" customWidth="1"/>
    <col min="13593" max="13593" width="13.83203125" style="4" customWidth="1"/>
    <col min="13594" max="13594" width="20.5" style="4" customWidth="1"/>
    <col min="13595" max="13834" width="11.5" style="4"/>
    <col min="13835" max="13835" width="14.5" style="4" customWidth="1"/>
    <col min="13836" max="13836" width="22.1640625" style="4" customWidth="1"/>
    <col min="13837" max="13837" width="16.83203125" style="4" customWidth="1"/>
    <col min="13838" max="13838" width="22.6640625" style="4" customWidth="1"/>
    <col min="13839" max="13839" width="20.33203125" style="4" customWidth="1"/>
    <col min="13840" max="13840" width="22.5" style="4" customWidth="1"/>
    <col min="13841" max="13841" width="25.5" style="4" customWidth="1"/>
    <col min="13842" max="13842" width="10" style="4" customWidth="1"/>
    <col min="13843" max="13843" width="15.33203125" style="4" customWidth="1"/>
    <col min="13844" max="13848" width="0" style="4" hidden="1" customWidth="1"/>
    <col min="13849" max="13849" width="13.83203125" style="4" customWidth="1"/>
    <col min="13850" max="13850" width="20.5" style="4" customWidth="1"/>
    <col min="13851" max="14090" width="11.5" style="4"/>
    <col min="14091" max="14091" width="14.5" style="4" customWidth="1"/>
    <col min="14092" max="14092" width="22.1640625" style="4" customWidth="1"/>
    <col min="14093" max="14093" width="16.83203125" style="4" customWidth="1"/>
    <col min="14094" max="14094" width="22.6640625" style="4" customWidth="1"/>
    <col min="14095" max="14095" width="20.33203125" style="4" customWidth="1"/>
    <col min="14096" max="14096" width="22.5" style="4" customWidth="1"/>
    <col min="14097" max="14097" width="25.5" style="4" customWidth="1"/>
    <col min="14098" max="14098" width="10" style="4" customWidth="1"/>
    <col min="14099" max="14099" width="15.33203125" style="4" customWidth="1"/>
    <col min="14100" max="14104" width="0" style="4" hidden="1" customWidth="1"/>
    <col min="14105" max="14105" width="13.83203125" style="4" customWidth="1"/>
    <col min="14106" max="14106" width="20.5" style="4" customWidth="1"/>
    <col min="14107" max="14346" width="11.5" style="4"/>
    <col min="14347" max="14347" width="14.5" style="4" customWidth="1"/>
    <col min="14348" max="14348" width="22.1640625" style="4" customWidth="1"/>
    <col min="14349" max="14349" width="16.83203125" style="4" customWidth="1"/>
    <col min="14350" max="14350" width="22.6640625" style="4" customWidth="1"/>
    <col min="14351" max="14351" width="20.33203125" style="4" customWidth="1"/>
    <col min="14352" max="14352" width="22.5" style="4" customWidth="1"/>
    <col min="14353" max="14353" width="25.5" style="4" customWidth="1"/>
    <col min="14354" max="14354" width="10" style="4" customWidth="1"/>
    <col min="14355" max="14355" width="15.33203125" style="4" customWidth="1"/>
    <col min="14356" max="14360" width="0" style="4" hidden="1" customWidth="1"/>
    <col min="14361" max="14361" width="13.83203125" style="4" customWidth="1"/>
    <col min="14362" max="14362" width="20.5" style="4" customWidth="1"/>
    <col min="14363" max="14602" width="11.5" style="4"/>
    <col min="14603" max="14603" width="14.5" style="4" customWidth="1"/>
    <col min="14604" max="14604" width="22.1640625" style="4" customWidth="1"/>
    <col min="14605" max="14605" width="16.83203125" style="4" customWidth="1"/>
    <col min="14606" max="14606" width="22.6640625" style="4" customWidth="1"/>
    <col min="14607" max="14607" width="20.33203125" style="4" customWidth="1"/>
    <col min="14608" max="14608" width="22.5" style="4" customWidth="1"/>
    <col min="14609" max="14609" width="25.5" style="4" customWidth="1"/>
    <col min="14610" max="14610" width="10" style="4" customWidth="1"/>
    <col min="14611" max="14611" width="15.33203125" style="4" customWidth="1"/>
    <col min="14612" max="14616" width="0" style="4" hidden="1" customWidth="1"/>
    <col min="14617" max="14617" width="13.83203125" style="4" customWidth="1"/>
    <col min="14618" max="14618" width="20.5" style="4" customWidth="1"/>
    <col min="14619" max="14858" width="11.5" style="4"/>
    <col min="14859" max="14859" width="14.5" style="4" customWidth="1"/>
    <col min="14860" max="14860" width="22.1640625" style="4" customWidth="1"/>
    <col min="14861" max="14861" width="16.83203125" style="4" customWidth="1"/>
    <col min="14862" max="14862" width="22.6640625" style="4" customWidth="1"/>
    <col min="14863" max="14863" width="20.33203125" style="4" customWidth="1"/>
    <col min="14864" max="14864" width="22.5" style="4" customWidth="1"/>
    <col min="14865" max="14865" width="25.5" style="4" customWidth="1"/>
    <col min="14866" max="14866" width="10" style="4" customWidth="1"/>
    <col min="14867" max="14867" width="15.33203125" style="4" customWidth="1"/>
    <col min="14868" max="14872" width="0" style="4" hidden="1" customWidth="1"/>
    <col min="14873" max="14873" width="13.83203125" style="4" customWidth="1"/>
    <col min="14874" max="14874" width="20.5" style="4" customWidth="1"/>
    <col min="14875" max="15114" width="11.5" style="4"/>
    <col min="15115" max="15115" width="14.5" style="4" customWidth="1"/>
    <col min="15116" max="15116" width="22.1640625" style="4" customWidth="1"/>
    <col min="15117" max="15117" width="16.83203125" style="4" customWidth="1"/>
    <col min="15118" max="15118" width="22.6640625" style="4" customWidth="1"/>
    <col min="15119" max="15119" width="20.33203125" style="4" customWidth="1"/>
    <col min="15120" max="15120" width="22.5" style="4" customWidth="1"/>
    <col min="15121" max="15121" width="25.5" style="4" customWidth="1"/>
    <col min="15122" max="15122" width="10" style="4" customWidth="1"/>
    <col min="15123" max="15123" width="15.33203125" style="4" customWidth="1"/>
    <col min="15124" max="15128" width="0" style="4" hidden="1" customWidth="1"/>
    <col min="15129" max="15129" width="13.83203125" style="4" customWidth="1"/>
    <col min="15130" max="15130" width="20.5" style="4" customWidth="1"/>
    <col min="15131" max="16382" width="11.5" style="4"/>
    <col min="16383" max="16384" width="11.5" style="4" customWidth="1"/>
  </cols>
  <sheetData>
    <row r="1" spans="1:13" s="1" customFormat="1" ht="21.75" customHeight="1" x14ac:dyDescent="0.2">
      <c r="A1" s="425"/>
      <c r="B1" s="436"/>
      <c r="C1" s="437"/>
      <c r="D1" s="416" t="s">
        <v>193</v>
      </c>
      <c r="E1" s="417"/>
      <c r="F1" s="417"/>
      <c r="G1" s="417"/>
      <c r="H1" s="417"/>
      <c r="I1" s="417"/>
      <c r="J1" s="417"/>
      <c r="K1" s="418"/>
      <c r="L1" s="442" t="s">
        <v>0</v>
      </c>
      <c r="M1" s="443"/>
    </row>
    <row r="2" spans="1:13" s="1" customFormat="1" ht="21.75" customHeight="1" x14ac:dyDescent="0.2">
      <c r="A2" s="425"/>
      <c r="B2" s="438"/>
      <c r="C2" s="439"/>
      <c r="D2" s="419"/>
      <c r="E2" s="420"/>
      <c r="F2" s="420"/>
      <c r="G2" s="420"/>
      <c r="H2" s="420"/>
      <c r="I2" s="420"/>
      <c r="J2" s="420"/>
      <c r="K2" s="421"/>
      <c r="L2" s="399" t="s">
        <v>731</v>
      </c>
      <c r="M2" s="400"/>
    </row>
    <row r="3" spans="1:13" s="1" customFormat="1" ht="21.75" customHeight="1" x14ac:dyDescent="0.2">
      <c r="A3" s="425"/>
      <c r="B3" s="438"/>
      <c r="C3" s="439"/>
      <c r="D3" s="419"/>
      <c r="E3" s="420"/>
      <c r="F3" s="420"/>
      <c r="G3" s="420"/>
      <c r="H3" s="420"/>
      <c r="I3" s="420"/>
      <c r="J3" s="420"/>
      <c r="K3" s="421"/>
      <c r="L3" s="399" t="s">
        <v>103</v>
      </c>
      <c r="M3" s="400"/>
    </row>
    <row r="4" spans="1:13" s="1" customFormat="1" ht="21.75" customHeight="1" thickBot="1" x14ac:dyDescent="0.25">
      <c r="A4" s="425"/>
      <c r="B4" s="440"/>
      <c r="C4" s="441"/>
      <c r="D4" s="422"/>
      <c r="E4" s="423"/>
      <c r="F4" s="423"/>
      <c r="G4" s="423"/>
      <c r="H4" s="423"/>
      <c r="I4" s="423"/>
      <c r="J4" s="423"/>
      <c r="K4" s="424"/>
      <c r="L4" s="401" t="s">
        <v>1</v>
      </c>
      <c r="M4" s="402"/>
    </row>
    <row r="5" spans="1:13" s="1" customFormat="1" ht="28.5" customHeight="1" thickBot="1" x14ac:dyDescent="0.25">
      <c r="A5" s="425"/>
      <c r="B5" s="426"/>
      <c r="C5" s="426"/>
      <c r="D5" s="427"/>
      <c r="E5" s="427"/>
      <c r="F5" s="427"/>
      <c r="G5" s="427"/>
      <c r="H5" s="72"/>
      <c r="I5" s="72"/>
    </row>
    <row r="6" spans="1:13" s="1" customFormat="1" ht="28.5" customHeight="1" thickBot="1" x14ac:dyDescent="0.25">
      <c r="A6" s="425"/>
      <c r="B6" s="433" t="s">
        <v>694</v>
      </c>
      <c r="C6" s="434"/>
      <c r="D6" s="434"/>
      <c r="E6" s="434"/>
      <c r="F6" s="434"/>
      <c r="G6" s="434"/>
      <c r="H6" s="434"/>
      <c r="I6" s="434"/>
      <c r="J6" s="434"/>
      <c r="K6" s="434"/>
      <c r="L6" s="434"/>
      <c r="M6" s="435"/>
    </row>
    <row r="7" spans="1:13" s="1" customFormat="1" ht="28.5" customHeight="1" thickBot="1" x14ac:dyDescent="0.25">
      <c r="A7" s="425"/>
      <c r="B7" s="433" t="s">
        <v>223</v>
      </c>
      <c r="C7" s="434"/>
      <c r="D7" s="434"/>
      <c r="E7" s="434"/>
      <c r="F7" s="434"/>
      <c r="G7" s="434"/>
      <c r="H7" s="434"/>
      <c r="I7" s="434"/>
      <c r="J7" s="434"/>
      <c r="K7" s="434"/>
      <c r="L7" s="434"/>
      <c r="M7" s="435"/>
    </row>
    <row r="8" spans="1:13" s="2" customFormat="1" ht="28.5" customHeight="1" thickBot="1" x14ac:dyDescent="0.25">
      <c r="A8" s="425"/>
      <c r="B8" s="433" t="s">
        <v>693</v>
      </c>
      <c r="C8" s="434"/>
      <c r="D8" s="434"/>
      <c r="E8" s="434"/>
      <c r="F8" s="434"/>
      <c r="G8" s="434"/>
      <c r="H8" s="434"/>
      <c r="I8" s="434"/>
      <c r="J8" s="434"/>
      <c r="K8" s="434"/>
      <c r="L8" s="434"/>
      <c r="M8" s="435"/>
    </row>
    <row r="9" spans="1:13" s="1" customFormat="1" ht="19.5" customHeight="1" thickBot="1" x14ac:dyDescent="0.25">
      <c r="A9" s="425"/>
      <c r="B9" s="69"/>
      <c r="C9" s="69"/>
      <c r="D9" s="69"/>
      <c r="E9" s="69"/>
      <c r="F9" s="69"/>
      <c r="G9" s="69"/>
      <c r="H9" s="69"/>
      <c r="I9" s="69"/>
      <c r="J9" s="69"/>
      <c r="K9" s="69"/>
      <c r="L9" s="69"/>
      <c r="M9" s="69"/>
    </row>
    <row r="10" spans="1:13" s="1" customFormat="1" ht="28.5" customHeight="1" thickBot="1" x14ac:dyDescent="0.25">
      <c r="A10" s="425"/>
      <c r="B10" s="428" t="s">
        <v>206</v>
      </c>
      <c r="C10" s="430" t="s">
        <v>3</v>
      </c>
      <c r="D10" s="430" t="s">
        <v>22</v>
      </c>
      <c r="E10" s="430" t="s">
        <v>4</v>
      </c>
      <c r="F10" s="430" t="s">
        <v>10</v>
      </c>
      <c r="G10" s="430" t="s">
        <v>313</v>
      </c>
      <c r="H10" s="306" t="s">
        <v>734</v>
      </c>
      <c r="I10" s="306" t="s">
        <v>734</v>
      </c>
      <c r="J10" s="412" t="s">
        <v>8</v>
      </c>
      <c r="K10" s="410" t="s">
        <v>9</v>
      </c>
      <c r="L10" s="410" t="s">
        <v>7</v>
      </c>
      <c r="M10" s="410" t="s">
        <v>524</v>
      </c>
    </row>
    <row r="11" spans="1:13" ht="41.25" customHeight="1" thickBot="1" x14ac:dyDescent="0.25">
      <c r="B11" s="429"/>
      <c r="C11" s="431"/>
      <c r="D11" s="431"/>
      <c r="E11" s="431"/>
      <c r="F11" s="431"/>
      <c r="G11" s="432"/>
      <c r="H11" s="305" t="s">
        <v>735</v>
      </c>
      <c r="I11" s="305" t="s">
        <v>744</v>
      </c>
      <c r="J11" s="413"/>
      <c r="K11" s="411"/>
      <c r="L11" s="411"/>
      <c r="M11" s="411"/>
    </row>
    <row r="12" spans="1:13" ht="98" customHeight="1" x14ac:dyDescent="0.2">
      <c r="B12" s="405" t="s">
        <v>254</v>
      </c>
      <c r="C12" s="408" t="s">
        <v>245</v>
      </c>
      <c r="D12" s="86" t="s">
        <v>23</v>
      </c>
      <c r="E12" s="126" t="s">
        <v>421</v>
      </c>
      <c r="F12" s="177" t="s">
        <v>695</v>
      </c>
      <c r="G12" s="40">
        <v>1</v>
      </c>
      <c r="H12" s="323">
        <v>1</v>
      </c>
      <c r="I12" s="323">
        <v>1</v>
      </c>
      <c r="J12" s="70">
        <v>44927</v>
      </c>
      <c r="K12" s="70">
        <v>45291</v>
      </c>
      <c r="L12" s="177" t="s">
        <v>162</v>
      </c>
      <c r="M12" s="192"/>
    </row>
    <row r="13" spans="1:13" ht="36" customHeight="1" x14ac:dyDescent="0.2">
      <c r="B13" s="406"/>
      <c r="C13" s="409"/>
      <c r="D13" s="414" t="s">
        <v>335</v>
      </c>
      <c r="E13" s="414" t="s">
        <v>422</v>
      </c>
      <c r="F13" s="56" t="s">
        <v>362</v>
      </c>
      <c r="G13" s="77">
        <v>1</v>
      </c>
      <c r="H13" s="39">
        <v>1</v>
      </c>
      <c r="I13" s="39">
        <v>1</v>
      </c>
      <c r="J13" s="46">
        <v>44927</v>
      </c>
      <c r="K13" s="46">
        <v>45291</v>
      </c>
      <c r="L13" s="56" t="s">
        <v>363</v>
      </c>
      <c r="M13" s="193"/>
    </row>
    <row r="14" spans="1:13" ht="46" customHeight="1" x14ac:dyDescent="0.2">
      <c r="B14" s="406"/>
      <c r="C14" s="409"/>
      <c r="D14" s="414"/>
      <c r="E14" s="414"/>
      <c r="F14" s="76" t="s">
        <v>355</v>
      </c>
      <c r="G14" s="77">
        <v>1</v>
      </c>
      <c r="H14" s="39">
        <v>1</v>
      </c>
      <c r="I14" s="39">
        <v>1</v>
      </c>
      <c r="J14" s="46">
        <v>44927</v>
      </c>
      <c r="K14" s="46">
        <v>45291</v>
      </c>
      <c r="L14" s="56" t="s">
        <v>163</v>
      </c>
      <c r="M14" s="193"/>
    </row>
    <row r="15" spans="1:13" ht="57" customHeight="1" x14ac:dyDescent="0.2">
      <c r="B15" s="406"/>
      <c r="C15" s="409"/>
      <c r="D15" s="414"/>
      <c r="E15" s="414"/>
      <c r="F15" s="322" t="s">
        <v>713</v>
      </c>
      <c r="G15" s="39">
        <v>0.9</v>
      </c>
      <c r="H15" s="344" t="s">
        <v>733</v>
      </c>
      <c r="I15" s="344">
        <v>0.33300000000000002</v>
      </c>
      <c r="J15" s="46">
        <v>44927</v>
      </c>
      <c r="K15" s="46">
        <v>45291</v>
      </c>
      <c r="L15" s="56" t="s">
        <v>363</v>
      </c>
      <c r="M15" s="193"/>
    </row>
    <row r="16" spans="1:13" ht="31" customHeight="1" x14ac:dyDescent="0.2">
      <c r="B16" s="406"/>
      <c r="C16" s="409"/>
      <c r="D16" s="414" t="s">
        <v>23</v>
      </c>
      <c r="E16" s="50" t="s">
        <v>423</v>
      </c>
      <c r="F16" s="76" t="s">
        <v>243</v>
      </c>
      <c r="G16" s="29">
        <v>4</v>
      </c>
      <c r="H16" s="39">
        <v>0.25</v>
      </c>
      <c r="I16" s="39">
        <v>0.25</v>
      </c>
      <c r="J16" s="46">
        <v>44927</v>
      </c>
      <c r="K16" s="46">
        <v>45291</v>
      </c>
      <c r="L16" s="56" t="s">
        <v>83</v>
      </c>
      <c r="M16" s="193"/>
    </row>
    <row r="17" spans="2:13" ht="51" customHeight="1" x14ac:dyDescent="0.2">
      <c r="B17" s="406"/>
      <c r="C17" s="409"/>
      <c r="D17" s="414"/>
      <c r="E17" s="61" t="s">
        <v>424</v>
      </c>
      <c r="F17" s="76" t="s">
        <v>244</v>
      </c>
      <c r="G17" s="29">
        <v>1</v>
      </c>
      <c r="H17" s="344">
        <v>1</v>
      </c>
      <c r="I17" s="344">
        <v>1</v>
      </c>
      <c r="J17" s="46">
        <v>44927</v>
      </c>
      <c r="K17" s="46">
        <v>45291</v>
      </c>
      <c r="L17" s="56" t="s">
        <v>46</v>
      </c>
      <c r="M17" s="193"/>
    </row>
    <row r="18" spans="2:13" ht="51" customHeight="1" x14ac:dyDescent="0.2">
      <c r="B18" s="406"/>
      <c r="C18" s="409"/>
      <c r="D18" s="414"/>
      <c r="E18" s="61" t="s">
        <v>425</v>
      </c>
      <c r="F18" s="76" t="s">
        <v>51</v>
      </c>
      <c r="G18" s="77">
        <v>1</v>
      </c>
      <c r="H18" s="211" t="s">
        <v>733</v>
      </c>
      <c r="I18" s="211" t="s">
        <v>733</v>
      </c>
      <c r="J18" s="46">
        <v>44927</v>
      </c>
      <c r="K18" s="46">
        <v>45291</v>
      </c>
      <c r="L18" s="56" t="s">
        <v>46</v>
      </c>
      <c r="M18" s="193"/>
    </row>
    <row r="19" spans="2:13" ht="51" customHeight="1" x14ac:dyDescent="0.2">
      <c r="B19" s="406"/>
      <c r="C19" s="409"/>
      <c r="D19" s="414"/>
      <c r="E19" s="415" t="s">
        <v>426</v>
      </c>
      <c r="F19" s="56" t="s">
        <v>345</v>
      </c>
      <c r="G19" s="240">
        <v>3</v>
      </c>
      <c r="H19" s="240" t="s">
        <v>733</v>
      </c>
      <c r="I19" s="384">
        <v>0.33300000000000002</v>
      </c>
      <c r="J19" s="46">
        <v>44927</v>
      </c>
      <c r="K19" s="46">
        <v>45291</v>
      </c>
      <c r="L19" s="56" t="s">
        <v>6</v>
      </c>
      <c r="M19" s="193"/>
    </row>
    <row r="20" spans="2:13" ht="156" customHeight="1" x14ac:dyDescent="0.2">
      <c r="B20" s="406"/>
      <c r="C20" s="409"/>
      <c r="D20" s="414"/>
      <c r="E20" s="415"/>
      <c r="F20" s="321" t="s">
        <v>601</v>
      </c>
      <c r="G20" s="39">
        <v>0.9</v>
      </c>
      <c r="H20" s="39" t="s">
        <v>733</v>
      </c>
      <c r="I20" s="39">
        <f>13/22</f>
        <v>0.59090909090909094</v>
      </c>
      <c r="J20" s="46">
        <v>44927</v>
      </c>
      <c r="K20" s="46">
        <v>45291</v>
      </c>
      <c r="L20" s="56" t="s">
        <v>164</v>
      </c>
      <c r="M20" s="193"/>
    </row>
    <row r="21" spans="2:13" ht="84.75" customHeight="1" x14ac:dyDescent="0.2">
      <c r="B21" s="406"/>
      <c r="C21" s="403" t="s">
        <v>333</v>
      </c>
      <c r="D21" s="158" t="s">
        <v>357</v>
      </c>
      <c r="E21" s="158" t="s">
        <v>480</v>
      </c>
      <c r="F21" s="96" t="s">
        <v>481</v>
      </c>
      <c r="G21" s="77">
        <v>1</v>
      </c>
      <c r="H21" s="211" t="s">
        <v>733</v>
      </c>
      <c r="I21" s="211" t="s">
        <v>733</v>
      </c>
      <c r="J21" s="46">
        <v>44927</v>
      </c>
      <c r="K21" s="46">
        <v>45291</v>
      </c>
      <c r="L21" s="158" t="s">
        <v>334</v>
      </c>
      <c r="M21" s="193"/>
    </row>
    <row r="22" spans="2:13" ht="126" customHeight="1" thickBot="1" x14ac:dyDescent="0.25">
      <c r="B22" s="407"/>
      <c r="C22" s="404"/>
      <c r="D22" s="183" t="s">
        <v>357</v>
      </c>
      <c r="E22" s="183" t="s">
        <v>676</v>
      </c>
      <c r="F22" s="320" t="s">
        <v>479</v>
      </c>
      <c r="G22" s="194">
        <v>0.85</v>
      </c>
      <c r="H22" s="194">
        <v>0</v>
      </c>
      <c r="I22" s="194" t="s">
        <v>733</v>
      </c>
      <c r="J22" s="71">
        <v>44927</v>
      </c>
      <c r="K22" s="71">
        <v>45291</v>
      </c>
      <c r="L22" s="183" t="s">
        <v>334</v>
      </c>
      <c r="M22" s="195"/>
    </row>
    <row r="23" spans="2:13" x14ac:dyDescent="0.2">
      <c r="G23" s="20"/>
      <c r="H23" s="20">
        <f>AVERAGE(H12:H22)</f>
        <v>0.70833333333333337</v>
      </c>
      <c r="I23" s="20">
        <f>AVERAGE(I12:I22)</f>
        <v>0.6883636363636364</v>
      </c>
    </row>
    <row r="24" spans="2:13" x14ac:dyDescent="0.2">
      <c r="H24" s="20"/>
      <c r="I24" s="20"/>
    </row>
  </sheetData>
  <mergeCells count="28">
    <mergeCell ref="A1:A10"/>
    <mergeCell ref="B5:G5"/>
    <mergeCell ref="B10:B11"/>
    <mergeCell ref="C10:C11"/>
    <mergeCell ref="D10:D11"/>
    <mergeCell ref="E10:E11"/>
    <mergeCell ref="F10:F11"/>
    <mergeCell ref="G10:G11"/>
    <mergeCell ref="B6:M6"/>
    <mergeCell ref="B7:M7"/>
    <mergeCell ref="L10:L11"/>
    <mergeCell ref="B1:C4"/>
    <mergeCell ref="L1:M1"/>
    <mergeCell ref="B8:M8"/>
    <mergeCell ref="M10:M11"/>
    <mergeCell ref="L2:M2"/>
    <mergeCell ref="L3:M3"/>
    <mergeCell ref="L4:M4"/>
    <mergeCell ref="C21:C22"/>
    <mergeCell ref="B12:B22"/>
    <mergeCell ref="C12:C20"/>
    <mergeCell ref="K10:K11"/>
    <mergeCell ref="J10:J11"/>
    <mergeCell ref="D13:D15"/>
    <mergeCell ref="E13:E15"/>
    <mergeCell ref="D16:D20"/>
    <mergeCell ref="E19:E20"/>
    <mergeCell ref="D1:K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WEX23"/>
  <sheetViews>
    <sheetView view="pageBreakPreview" topLeftCell="A18" zoomScale="75" zoomScaleNormal="94" zoomScaleSheetLayoutView="75" workbookViewId="0">
      <selection activeCell="I14" sqref="I14"/>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9" width="20.83203125" style="4" customWidth="1"/>
    <col min="10" max="10" width="16.6640625" style="4" customWidth="1"/>
    <col min="11" max="11" width="19.33203125" style="4" customWidth="1"/>
    <col min="12" max="12" width="18.33203125" style="4" customWidth="1"/>
    <col min="13" max="13" width="26.5" style="4" customWidth="1"/>
    <col min="14" max="180" width="11.5" style="4"/>
    <col min="181" max="181" width="14.5" style="4" customWidth="1"/>
    <col min="182" max="182" width="22.1640625" style="4" customWidth="1"/>
    <col min="183" max="183" width="16.83203125" style="4" customWidth="1"/>
    <col min="184" max="184" width="22.6640625" style="4" customWidth="1"/>
    <col min="185" max="185" width="20.33203125" style="4" customWidth="1"/>
    <col min="186" max="186" width="22.5" style="4" customWidth="1"/>
    <col min="187" max="187" width="25.5" style="4" customWidth="1"/>
    <col min="188" max="188" width="10" style="4" customWidth="1"/>
    <col min="189" max="189" width="15.33203125" style="4" customWidth="1"/>
    <col min="190" max="194" width="0" style="4" hidden="1" customWidth="1"/>
    <col min="195" max="195" width="13.83203125" style="4" customWidth="1"/>
    <col min="196" max="196" width="20.5" style="4" customWidth="1"/>
    <col min="197" max="436" width="11.5" style="4"/>
    <col min="437" max="437" width="14.5" style="4" customWidth="1"/>
    <col min="438" max="438" width="22.1640625" style="4" customWidth="1"/>
    <col min="439" max="439" width="16.83203125" style="4" customWidth="1"/>
    <col min="440" max="440" width="22.6640625" style="4" customWidth="1"/>
    <col min="441" max="441" width="20.33203125" style="4" customWidth="1"/>
    <col min="442" max="442" width="22.5" style="4" customWidth="1"/>
    <col min="443" max="443" width="25.5" style="4" customWidth="1"/>
    <col min="444" max="444" width="10" style="4" customWidth="1"/>
    <col min="445" max="445" width="15.33203125" style="4" customWidth="1"/>
    <col min="446" max="450" width="0" style="4" hidden="1" customWidth="1"/>
    <col min="451" max="451" width="13.83203125" style="4" customWidth="1"/>
    <col min="452" max="452" width="20.5" style="4" customWidth="1"/>
    <col min="453" max="692" width="11.5" style="4"/>
    <col min="693" max="693" width="14.5" style="4" customWidth="1"/>
    <col min="694" max="694" width="22.1640625" style="4" customWidth="1"/>
    <col min="695" max="695" width="16.83203125" style="4" customWidth="1"/>
    <col min="696" max="696" width="22.6640625" style="4" customWidth="1"/>
    <col min="697" max="697" width="20.33203125" style="4" customWidth="1"/>
    <col min="698" max="698" width="22.5" style="4" customWidth="1"/>
    <col min="699" max="699" width="25.5" style="4" customWidth="1"/>
    <col min="700" max="700" width="10" style="4" customWidth="1"/>
    <col min="701" max="701" width="15.33203125" style="4" customWidth="1"/>
    <col min="702" max="706" width="0" style="4" hidden="1" customWidth="1"/>
    <col min="707" max="707" width="13.83203125" style="4" customWidth="1"/>
    <col min="708" max="708" width="20.5" style="4" customWidth="1"/>
    <col min="709" max="948" width="11.5" style="4"/>
    <col min="949" max="949" width="14.5" style="4" customWidth="1"/>
    <col min="950" max="950" width="22.1640625" style="4" customWidth="1"/>
    <col min="951" max="951" width="16.83203125" style="4" customWidth="1"/>
    <col min="952" max="952" width="22.6640625" style="4" customWidth="1"/>
    <col min="953" max="953" width="20.33203125" style="4" customWidth="1"/>
    <col min="954" max="954" width="22.5" style="4" customWidth="1"/>
    <col min="955" max="955" width="25.5" style="4" customWidth="1"/>
    <col min="956" max="956" width="10" style="4" customWidth="1"/>
    <col min="957" max="957" width="15.33203125" style="4" customWidth="1"/>
    <col min="958" max="962" width="0" style="4" hidden="1" customWidth="1"/>
    <col min="963" max="963" width="13.83203125" style="4" customWidth="1"/>
    <col min="964" max="964" width="20.5" style="4" customWidth="1"/>
    <col min="965" max="1204" width="11.5" style="4"/>
    <col min="1205" max="1205" width="14.5" style="4" customWidth="1"/>
    <col min="1206" max="1206" width="22.1640625" style="4" customWidth="1"/>
    <col min="1207" max="1207" width="16.83203125" style="4" customWidth="1"/>
    <col min="1208" max="1208" width="22.6640625" style="4" customWidth="1"/>
    <col min="1209" max="1209" width="20.33203125" style="4" customWidth="1"/>
    <col min="1210" max="1210" width="22.5" style="4" customWidth="1"/>
    <col min="1211" max="1211" width="25.5" style="4" customWidth="1"/>
    <col min="1212" max="1212" width="10" style="4" customWidth="1"/>
    <col min="1213" max="1213" width="15.33203125" style="4" customWidth="1"/>
    <col min="1214" max="1218" width="0" style="4" hidden="1" customWidth="1"/>
    <col min="1219" max="1219" width="13.83203125" style="4" customWidth="1"/>
    <col min="1220" max="1220" width="20.5" style="4" customWidth="1"/>
    <col min="1221" max="1460" width="11.5" style="4"/>
    <col min="1461" max="1461" width="14.5" style="4" customWidth="1"/>
    <col min="1462" max="1462" width="22.1640625" style="4" customWidth="1"/>
    <col min="1463" max="1463" width="16.83203125" style="4" customWidth="1"/>
    <col min="1464" max="1464" width="22.6640625" style="4" customWidth="1"/>
    <col min="1465" max="1465" width="20.33203125" style="4" customWidth="1"/>
    <col min="1466" max="1466" width="22.5" style="4" customWidth="1"/>
    <col min="1467" max="1467" width="25.5" style="4" customWidth="1"/>
    <col min="1468" max="1468" width="10" style="4" customWidth="1"/>
    <col min="1469" max="1469" width="15.33203125" style="4" customWidth="1"/>
    <col min="1470" max="1474" width="0" style="4" hidden="1" customWidth="1"/>
    <col min="1475" max="1475" width="13.83203125" style="4" customWidth="1"/>
    <col min="1476" max="1476" width="20.5" style="4" customWidth="1"/>
    <col min="1477" max="1716" width="11.5" style="4"/>
    <col min="1717" max="1717" width="14.5" style="4" customWidth="1"/>
    <col min="1718" max="1718" width="22.1640625" style="4" customWidth="1"/>
    <col min="1719" max="1719" width="16.83203125" style="4" customWidth="1"/>
    <col min="1720" max="1720" width="22.6640625" style="4" customWidth="1"/>
    <col min="1721" max="1721" width="20.33203125" style="4" customWidth="1"/>
    <col min="1722" max="1722" width="22.5" style="4" customWidth="1"/>
    <col min="1723" max="1723" width="25.5" style="4" customWidth="1"/>
    <col min="1724" max="1724" width="10" style="4" customWidth="1"/>
    <col min="1725" max="1725" width="15.33203125" style="4" customWidth="1"/>
    <col min="1726" max="1730" width="0" style="4" hidden="1" customWidth="1"/>
    <col min="1731" max="1731" width="13.83203125" style="4" customWidth="1"/>
    <col min="1732" max="1732" width="20.5" style="4" customWidth="1"/>
    <col min="1733" max="1972" width="11.5" style="4"/>
    <col min="1973" max="1973" width="14.5" style="4" customWidth="1"/>
    <col min="1974" max="1974" width="22.1640625" style="4" customWidth="1"/>
    <col min="1975" max="1975" width="16.83203125" style="4" customWidth="1"/>
    <col min="1976" max="1976" width="22.6640625" style="4" customWidth="1"/>
    <col min="1977" max="1977" width="20.33203125" style="4" customWidth="1"/>
    <col min="1978" max="1978" width="22.5" style="4" customWidth="1"/>
    <col min="1979" max="1979" width="25.5" style="4" customWidth="1"/>
    <col min="1980" max="1980" width="10" style="4" customWidth="1"/>
    <col min="1981" max="1981" width="15.33203125" style="4" customWidth="1"/>
    <col min="1982" max="1986" width="0" style="4" hidden="1" customWidth="1"/>
    <col min="1987" max="1987" width="13.83203125" style="4" customWidth="1"/>
    <col min="1988" max="1988" width="20.5" style="4" customWidth="1"/>
    <col min="1989" max="2228" width="11.5" style="4"/>
    <col min="2229" max="2229" width="14.5" style="4" customWidth="1"/>
    <col min="2230" max="2230" width="22.1640625" style="4" customWidth="1"/>
    <col min="2231" max="2231" width="16.83203125" style="4" customWidth="1"/>
    <col min="2232" max="2232" width="22.6640625" style="4" customWidth="1"/>
    <col min="2233" max="2233" width="20.33203125" style="4" customWidth="1"/>
    <col min="2234" max="2234" width="22.5" style="4" customWidth="1"/>
    <col min="2235" max="2235" width="25.5" style="4" customWidth="1"/>
    <col min="2236" max="2236" width="10" style="4" customWidth="1"/>
    <col min="2237" max="2237" width="15.33203125" style="4" customWidth="1"/>
    <col min="2238" max="2242" width="0" style="4" hidden="1" customWidth="1"/>
    <col min="2243" max="2243" width="13.83203125" style="4" customWidth="1"/>
    <col min="2244" max="2244" width="20.5" style="4" customWidth="1"/>
    <col min="2245" max="2484" width="11.5" style="4"/>
    <col min="2485" max="2485" width="14.5" style="4" customWidth="1"/>
    <col min="2486" max="2486" width="22.1640625" style="4" customWidth="1"/>
    <col min="2487" max="2487" width="16.83203125" style="4" customWidth="1"/>
    <col min="2488" max="2488" width="22.6640625" style="4" customWidth="1"/>
    <col min="2489" max="2489" width="20.33203125" style="4" customWidth="1"/>
    <col min="2490" max="2490" width="22.5" style="4" customWidth="1"/>
    <col min="2491" max="2491" width="25.5" style="4" customWidth="1"/>
    <col min="2492" max="2492" width="10" style="4" customWidth="1"/>
    <col min="2493" max="2493" width="15.33203125" style="4" customWidth="1"/>
    <col min="2494" max="2498" width="0" style="4" hidden="1" customWidth="1"/>
    <col min="2499" max="2499" width="13.83203125" style="4" customWidth="1"/>
    <col min="2500" max="2500" width="20.5" style="4" customWidth="1"/>
    <col min="2501" max="2740" width="11.5" style="4"/>
    <col min="2741" max="2741" width="14.5" style="4" customWidth="1"/>
    <col min="2742" max="2742" width="22.1640625" style="4" customWidth="1"/>
    <col min="2743" max="2743" width="16.83203125" style="4" customWidth="1"/>
    <col min="2744" max="2744" width="22.6640625" style="4" customWidth="1"/>
    <col min="2745" max="2745" width="20.33203125" style="4" customWidth="1"/>
    <col min="2746" max="2746" width="22.5" style="4" customWidth="1"/>
    <col min="2747" max="2747" width="25.5" style="4" customWidth="1"/>
    <col min="2748" max="2748" width="10" style="4" customWidth="1"/>
    <col min="2749" max="2749" width="15.33203125" style="4" customWidth="1"/>
    <col min="2750" max="2754" width="0" style="4" hidden="1" customWidth="1"/>
    <col min="2755" max="2755" width="13.83203125" style="4" customWidth="1"/>
    <col min="2756" max="2756" width="20.5" style="4" customWidth="1"/>
    <col min="2757" max="2996" width="11.5" style="4"/>
    <col min="2997" max="2997" width="14.5" style="4" customWidth="1"/>
    <col min="2998" max="2998" width="22.1640625" style="4" customWidth="1"/>
    <col min="2999" max="2999" width="16.83203125" style="4" customWidth="1"/>
    <col min="3000" max="3000" width="22.6640625" style="4" customWidth="1"/>
    <col min="3001" max="3001" width="20.33203125" style="4" customWidth="1"/>
    <col min="3002" max="3002" width="22.5" style="4" customWidth="1"/>
    <col min="3003" max="3003" width="25.5" style="4" customWidth="1"/>
    <col min="3004" max="3004" width="10" style="4" customWidth="1"/>
    <col min="3005" max="3005" width="15.33203125" style="4" customWidth="1"/>
    <col min="3006" max="3010" width="0" style="4" hidden="1" customWidth="1"/>
    <col min="3011" max="3011" width="13.83203125" style="4" customWidth="1"/>
    <col min="3012" max="3012" width="20.5" style="4" customWidth="1"/>
    <col min="3013" max="3252" width="11.5" style="4"/>
    <col min="3253" max="3253" width="14.5" style="4" customWidth="1"/>
    <col min="3254" max="3254" width="22.1640625" style="4" customWidth="1"/>
    <col min="3255" max="3255" width="16.83203125" style="4" customWidth="1"/>
    <col min="3256" max="3256" width="22.6640625" style="4" customWidth="1"/>
    <col min="3257" max="3257" width="20.33203125" style="4" customWidth="1"/>
    <col min="3258" max="3258" width="22.5" style="4" customWidth="1"/>
    <col min="3259" max="3259" width="25.5" style="4" customWidth="1"/>
    <col min="3260" max="3260" width="10" style="4" customWidth="1"/>
    <col min="3261" max="3261" width="15.33203125" style="4" customWidth="1"/>
    <col min="3262" max="3266" width="0" style="4" hidden="1" customWidth="1"/>
    <col min="3267" max="3267" width="13.83203125" style="4" customWidth="1"/>
    <col min="3268" max="3268" width="20.5" style="4" customWidth="1"/>
    <col min="3269" max="3508" width="11.5" style="4"/>
    <col min="3509" max="3509" width="14.5" style="4" customWidth="1"/>
    <col min="3510" max="3510" width="22.1640625" style="4" customWidth="1"/>
    <col min="3511" max="3511" width="16.83203125" style="4" customWidth="1"/>
    <col min="3512" max="3512" width="22.6640625" style="4" customWidth="1"/>
    <col min="3513" max="3513" width="20.33203125" style="4" customWidth="1"/>
    <col min="3514" max="3514" width="22.5" style="4" customWidth="1"/>
    <col min="3515" max="3515" width="25.5" style="4" customWidth="1"/>
    <col min="3516" max="3516" width="10" style="4" customWidth="1"/>
    <col min="3517" max="3517" width="15.33203125" style="4" customWidth="1"/>
    <col min="3518" max="3522" width="0" style="4" hidden="1" customWidth="1"/>
    <col min="3523" max="3523" width="13.83203125" style="4" customWidth="1"/>
    <col min="3524" max="3524" width="20.5" style="4" customWidth="1"/>
    <col min="3525" max="3764" width="11.5" style="4"/>
    <col min="3765" max="3765" width="14.5" style="4" customWidth="1"/>
    <col min="3766" max="3766" width="22.1640625" style="4" customWidth="1"/>
    <col min="3767" max="3767" width="16.83203125" style="4" customWidth="1"/>
    <col min="3768" max="3768" width="22.6640625" style="4" customWidth="1"/>
    <col min="3769" max="3769" width="20.33203125" style="4" customWidth="1"/>
    <col min="3770" max="3770" width="22.5" style="4" customWidth="1"/>
    <col min="3771" max="3771" width="25.5" style="4" customWidth="1"/>
    <col min="3772" max="3772" width="10" style="4" customWidth="1"/>
    <col min="3773" max="3773" width="15.33203125" style="4" customWidth="1"/>
    <col min="3774" max="3778" width="0" style="4" hidden="1" customWidth="1"/>
    <col min="3779" max="3779" width="13.83203125" style="4" customWidth="1"/>
    <col min="3780" max="3780" width="20.5" style="4" customWidth="1"/>
    <col min="3781" max="4020" width="11.5" style="4"/>
    <col min="4021" max="4021" width="14.5" style="4" customWidth="1"/>
    <col min="4022" max="4022" width="22.1640625" style="4" customWidth="1"/>
    <col min="4023" max="4023" width="16.83203125" style="4" customWidth="1"/>
    <col min="4024" max="4024" width="22.6640625" style="4" customWidth="1"/>
    <col min="4025" max="4025" width="20.33203125" style="4" customWidth="1"/>
    <col min="4026" max="4026" width="22.5" style="4" customWidth="1"/>
    <col min="4027" max="4027" width="25.5" style="4" customWidth="1"/>
    <col min="4028" max="4028" width="10" style="4" customWidth="1"/>
    <col min="4029" max="4029" width="15.33203125" style="4" customWidth="1"/>
    <col min="4030" max="4034" width="0" style="4" hidden="1" customWidth="1"/>
    <col min="4035" max="4035" width="13.83203125" style="4" customWidth="1"/>
    <col min="4036" max="4036" width="20.5" style="4" customWidth="1"/>
    <col min="4037" max="4276" width="11.5" style="4"/>
    <col min="4277" max="4277" width="14.5" style="4" customWidth="1"/>
    <col min="4278" max="4278" width="22.1640625" style="4" customWidth="1"/>
    <col min="4279" max="4279" width="16.83203125" style="4" customWidth="1"/>
    <col min="4280" max="4280" width="22.6640625" style="4" customWidth="1"/>
    <col min="4281" max="4281" width="20.33203125" style="4" customWidth="1"/>
    <col min="4282" max="4282" width="22.5" style="4" customWidth="1"/>
    <col min="4283" max="4283" width="25.5" style="4" customWidth="1"/>
    <col min="4284" max="4284" width="10" style="4" customWidth="1"/>
    <col min="4285" max="4285" width="15.33203125" style="4" customWidth="1"/>
    <col min="4286" max="4290" width="0" style="4" hidden="1" customWidth="1"/>
    <col min="4291" max="4291" width="13.83203125" style="4" customWidth="1"/>
    <col min="4292" max="4292" width="20.5" style="4" customWidth="1"/>
    <col min="4293" max="4532" width="11.5" style="4"/>
    <col min="4533" max="4533" width="14.5" style="4" customWidth="1"/>
    <col min="4534" max="4534" width="22.1640625" style="4" customWidth="1"/>
    <col min="4535" max="4535" width="16.83203125" style="4" customWidth="1"/>
    <col min="4536" max="4536" width="22.6640625" style="4" customWidth="1"/>
    <col min="4537" max="4537" width="20.33203125" style="4" customWidth="1"/>
    <col min="4538" max="4538" width="22.5" style="4" customWidth="1"/>
    <col min="4539" max="4539" width="25.5" style="4" customWidth="1"/>
    <col min="4540" max="4540" width="10" style="4" customWidth="1"/>
    <col min="4541" max="4541" width="15.33203125" style="4" customWidth="1"/>
    <col min="4542" max="4546" width="0" style="4" hidden="1" customWidth="1"/>
    <col min="4547" max="4547" width="13.83203125" style="4" customWidth="1"/>
    <col min="4548" max="4548" width="20.5" style="4" customWidth="1"/>
    <col min="4549" max="4788" width="11.5" style="4"/>
    <col min="4789" max="4789" width="14.5" style="4" customWidth="1"/>
    <col min="4790" max="4790" width="22.1640625" style="4" customWidth="1"/>
    <col min="4791" max="4791" width="16.83203125" style="4" customWidth="1"/>
    <col min="4792" max="4792" width="22.6640625" style="4" customWidth="1"/>
    <col min="4793" max="4793" width="20.33203125" style="4" customWidth="1"/>
    <col min="4794" max="4794" width="22.5" style="4" customWidth="1"/>
    <col min="4795" max="4795" width="25.5" style="4" customWidth="1"/>
    <col min="4796" max="4796" width="10" style="4" customWidth="1"/>
    <col min="4797" max="4797" width="15.33203125" style="4" customWidth="1"/>
    <col min="4798" max="4802" width="0" style="4" hidden="1" customWidth="1"/>
    <col min="4803" max="4803" width="13.83203125" style="4" customWidth="1"/>
    <col min="4804" max="4804" width="20.5" style="4" customWidth="1"/>
    <col min="4805" max="5044" width="11.5" style="4"/>
    <col min="5045" max="5045" width="14.5" style="4" customWidth="1"/>
    <col min="5046" max="5046" width="22.1640625" style="4" customWidth="1"/>
    <col min="5047" max="5047" width="16.83203125" style="4" customWidth="1"/>
    <col min="5048" max="5048" width="22.6640625" style="4" customWidth="1"/>
    <col min="5049" max="5049" width="20.33203125" style="4" customWidth="1"/>
    <col min="5050" max="5050" width="22.5" style="4" customWidth="1"/>
    <col min="5051" max="5051" width="25.5" style="4" customWidth="1"/>
    <col min="5052" max="5052" width="10" style="4" customWidth="1"/>
    <col min="5053" max="5053" width="15.33203125" style="4" customWidth="1"/>
    <col min="5054" max="5058" width="0" style="4" hidden="1" customWidth="1"/>
    <col min="5059" max="5059" width="13.83203125" style="4" customWidth="1"/>
    <col min="5060" max="5060" width="20.5" style="4" customWidth="1"/>
    <col min="5061" max="5300" width="11.5" style="4"/>
    <col min="5301" max="5301" width="14.5" style="4" customWidth="1"/>
    <col min="5302" max="5302" width="22.1640625" style="4" customWidth="1"/>
    <col min="5303" max="5303" width="16.83203125" style="4" customWidth="1"/>
    <col min="5304" max="5304" width="22.6640625" style="4" customWidth="1"/>
    <col min="5305" max="5305" width="20.33203125" style="4" customWidth="1"/>
    <col min="5306" max="5306" width="22.5" style="4" customWidth="1"/>
    <col min="5307" max="5307" width="25.5" style="4" customWidth="1"/>
    <col min="5308" max="5308" width="10" style="4" customWidth="1"/>
    <col min="5309" max="5309" width="15.33203125" style="4" customWidth="1"/>
    <col min="5310" max="5314" width="0" style="4" hidden="1" customWidth="1"/>
    <col min="5315" max="5315" width="13.83203125" style="4" customWidth="1"/>
    <col min="5316" max="5316" width="20.5" style="4" customWidth="1"/>
    <col min="5317" max="5556" width="11.5" style="4"/>
    <col min="5557" max="5557" width="14.5" style="4" customWidth="1"/>
    <col min="5558" max="5558" width="22.1640625" style="4" customWidth="1"/>
    <col min="5559" max="5559" width="16.83203125" style="4" customWidth="1"/>
    <col min="5560" max="5560" width="22.6640625" style="4" customWidth="1"/>
    <col min="5561" max="5561" width="20.33203125" style="4" customWidth="1"/>
    <col min="5562" max="5562" width="22.5" style="4" customWidth="1"/>
    <col min="5563" max="5563" width="25.5" style="4" customWidth="1"/>
    <col min="5564" max="5564" width="10" style="4" customWidth="1"/>
    <col min="5565" max="5565" width="15.33203125" style="4" customWidth="1"/>
    <col min="5566" max="5570" width="0" style="4" hidden="1" customWidth="1"/>
    <col min="5571" max="5571" width="13.83203125" style="4" customWidth="1"/>
    <col min="5572" max="5572" width="20.5" style="4" customWidth="1"/>
    <col min="5573" max="5812" width="11.5" style="4"/>
    <col min="5813" max="5813" width="14.5" style="4" customWidth="1"/>
    <col min="5814" max="5814" width="22.1640625" style="4" customWidth="1"/>
    <col min="5815" max="5815" width="16.83203125" style="4" customWidth="1"/>
    <col min="5816" max="5816" width="22.6640625" style="4" customWidth="1"/>
    <col min="5817" max="5817" width="20.33203125" style="4" customWidth="1"/>
    <col min="5818" max="5818" width="22.5" style="4" customWidth="1"/>
    <col min="5819" max="5819" width="25.5" style="4" customWidth="1"/>
    <col min="5820" max="5820" width="10" style="4" customWidth="1"/>
    <col min="5821" max="5821" width="15.33203125" style="4" customWidth="1"/>
    <col min="5822" max="5826" width="0" style="4" hidden="1" customWidth="1"/>
    <col min="5827" max="5827" width="13.83203125" style="4" customWidth="1"/>
    <col min="5828" max="5828" width="20.5" style="4" customWidth="1"/>
    <col min="5829" max="6068" width="11.5" style="4"/>
    <col min="6069" max="6069" width="14.5" style="4" customWidth="1"/>
    <col min="6070" max="6070" width="22.1640625" style="4" customWidth="1"/>
    <col min="6071" max="6071" width="16.83203125" style="4" customWidth="1"/>
    <col min="6072" max="6072" width="22.6640625" style="4" customWidth="1"/>
    <col min="6073" max="6073" width="20.33203125" style="4" customWidth="1"/>
    <col min="6074" max="6074" width="22.5" style="4" customWidth="1"/>
    <col min="6075" max="6075" width="25.5" style="4" customWidth="1"/>
    <col min="6076" max="6076" width="10" style="4" customWidth="1"/>
    <col min="6077" max="6077" width="15.33203125" style="4" customWidth="1"/>
    <col min="6078" max="6082" width="0" style="4" hidden="1" customWidth="1"/>
    <col min="6083" max="6083" width="13.83203125" style="4" customWidth="1"/>
    <col min="6084" max="6084" width="20.5" style="4" customWidth="1"/>
    <col min="6085" max="6324" width="11.5" style="4"/>
    <col min="6325" max="6325" width="14.5" style="4" customWidth="1"/>
    <col min="6326" max="6326" width="22.1640625" style="4" customWidth="1"/>
    <col min="6327" max="6327" width="16.83203125" style="4" customWidth="1"/>
    <col min="6328" max="6328" width="22.6640625" style="4" customWidth="1"/>
    <col min="6329" max="6329" width="20.33203125" style="4" customWidth="1"/>
    <col min="6330" max="6330" width="22.5" style="4" customWidth="1"/>
    <col min="6331" max="6331" width="25.5" style="4" customWidth="1"/>
    <col min="6332" max="6332" width="10" style="4" customWidth="1"/>
    <col min="6333" max="6333" width="15.33203125" style="4" customWidth="1"/>
    <col min="6334" max="6338" width="0" style="4" hidden="1" customWidth="1"/>
    <col min="6339" max="6339" width="13.83203125" style="4" customWidth="1"/>
    <col min="6340" max="6340" width="20.5" style="4" customWidth="1"/>
    <col min="6341" max="6580" width="11.5" style="4"/>
    <col min="6581" max="6581" width="14.5" style="4" customWidth="1"/>
    <col min="6582" max="6582" width="22.1640625" style="4" customWidth="1"/>
    <col min="6583" max="6583" width="16.83203125" style="4" customWidth="1"/>
    <col min="6584" max="6584" width="22.6640625" style="4" customWidth="1"/>
    <col min="6585" max="6585" width="20.33203125" style="4" customWidth="1"/>
    <col min="6586" max="6586" width="22.5" style="4" customWidth="1"/>
    <col min="6587" max="6587" width="25.5" style="4" customWidth="1"/>
    <col min="6588" max="6588" width="10" style="4" customWidth="1"/>
    <col min="6589" max="6589" width="15.33203125" style="4" customWidth="1"/>
    <col min="6590" max="6594" width="0" style="4" hidden="1" customWidth="1"/>
    <col min="6595" max="6595" width="13.83203125" style="4" customWidth="1"/>
    <col min="6596" max="6596" width="20.5" style="4" customWidth="1"/>
    <col min="6597" max="6836" width="11.5" style="4"/>
    <col min="6837" max="6837" width="14.5" style="4" customWidth="1"/>
    <col min="6838" max="6838" width="22.1640625" style="4" customWidth="1"/>
    <col min="6839" max="6839" width="16.83203125" style="4" customWidth="1"/>
    <col min="6840" max="6840" width="22.6640625" style="4" customWidth="1"/>
    <col min="6841" max="6841" width="20.33203125" style="4" customWidth="1"/>
    <col min="6842" max="6842" width="22.5" style="4" customWidth="1"/>
    <col min="6843" max="6843" width="25.5" style="4" customWidth="1"/>
    <col min="6844" max="6844" width="10" style="4" customWidth="1"/>
    <col min="6845" max="6845" width="15.33203125" style="4" customWidth="1"/>
    <col min="6846" max="6850" width="0" style="4" hidden="1" customWidth="1"/>
    <col min="6851" max="6851" width="13.83203125" style="4" customWidth="1"/>
    <col min="6852" max="6852" width="20.5" style="4" customWidth="1"/>
    <col min="6853" max="7092" width="11.5" style="4"/>
    <col min="7093" max="7093" width="14.5" style="4" customWidth="1"/>
    <col min="7094" max="7094" width="22.1640625" style="4" customWidth="1"/>
    <col min="7095" max="7095" width="16.83203125" style="4" customWidth="1"/>
    <col min="7096" max="7096" width="22.6640625" style="4" customWidth="1"/>
    <col min="7097" max="7097" width="20.33203125" style="4" customWidth="1"/>
    <col min="7098" max="7098" width="22.5" style="4" customWidth="1"/>
    <col min="7099" max="7099" width="25.5" style="4" customWidth="1"/>
    <col min="7100" max="7100" width="10" style="4" customWidth="1"/>
    <col min="7101" max="7101" width="15.33203125" style="4" customWidth="1"/>
    <col min="7102" max="7106" width="0" style="4" hidden="1" customWidth="1"/>
    <col min="7107" max="7107" width="13.83203125" style="4" customWidth="1"/>
    <col min="7108" max="7108" width="20.5" style="4" customWidth="1"/>
    <col min="7109" max="7348" width="11.5" style="4"/>
    <col min="7349" max="7349" width="14.5" style="4" customWidth="1"/>
    <col min="7350" max="7350" width="22.1640625" style="4" customWidth="1"/>
    <col min="7351" max="7351" width="16.83203125" style="4" customWidth="1"/>
    <col min="7352" max="7352" width="22.6640625" style="4" customWidth="1"/>
    <col min="7353" max="7353" width="20.33203125" style="4" customWidth="1"/>
    <col min="7354" max="7354" width="22.5" style="4" customWidth="1"/>
    <col min="7355" max="7355" width="25.5" style="4" customWidth="1"/>
    <col min="7356" max="7356" width="10" style="4" customWidth="1"/>
    <col min="7357" max="7357" width="15.33203125" style="4" customWidth="1"/>
    <col min="7358" max="7362" width="0" style="4" hidden="1" customWidth="1"/>
    <col min="7363" max="7363" width="13.83203125" style="4" customWidth="1"/>
    <col min="7364" max="7364" width="20.5" style="4" customWidth="1"/>
    <col min="7365" max="7604" width="11.5" style="4"/>
    <col min="7605" max="7605" width="14.5" style="4" customWidth="1"/>
    <col min="7606" max="7606" width="22.1640625" style="4" customWidth="1"/>
    <col min="7607" max="7607" width="16.83203125" style="4" customWidth="1"/>
    <col min="7608" max="7608" width="22.6640625" style="4" customWidth="1"/>
    <col min="7609" max="7609" width="20.33203125" style="4" customWidth="1"/>
    <col min="7610" max="7610" width="22.5" style="4" customWidth="1"/>
    <col min="7611" max="7611" width="25.5" style="4" customWidth="1"/>
    <col min="7612" max="7612" width="10" style="4" customWidth="1"/>
    <col min="7613" max="7613" width="15.33203125" style="4" customWidth="1"/>
    <col min="7614" max="7618" width="0" style="4" hidden="1" customWidth="1"/>
    <col min="7619" max="7619" width="13.83203125" style="4" customWidth="1"/>
    <col min="7620" max="7620" width="20.5" style="4" customWidth="1"/>
    <col min="7621" max="7860" width="11.5" style="4"/>
    <col min="7861" max="7861" width="14.5" style="4" customWidth="1"/>
    <col min="7862" max="7862" width="22.1640625" style="4" customWidth="1"/>
    <col min="7863" max="7863" width="16.83203125" style="4" customWidth="1"/>
    <col min="7864" max="7864" width="22.6640625" style="4" customWidth="1"/>
    <col min="7865" max="7865" width="20.33203125" style="4" customWidth="1"/>
    <col min="7866" max="7866" width="22.5" style="4" customWidth="1"/>
    <col min="7867" max="7867" width="25.5" style="4" customWidth="1"/>
    <col min="7868" max="7868" width="10" style="4" customWidth="1"/>
    <col min="7869" max="7869" width="15.33203125" style="4" customWidth="1"/>
    <col min="7870" max="7874" width="0" style="4" hidden="1" customWidth="1"/>
    <col min="7875" max="7875" width="13.83203125" style="4" customWidth="1"/>
    <col min="7876" max="7876" width="20.5" style="4" customWidth="1"/>
    <col min="7877" max="8116" width="11.5" style="4"/>
    <col min="8117" max="8117" width="14.5" style="4" customWidth="1"/>
    <col min="8118" max="8118" width="22.1640625" style="4" customWidth="1"/>
    <col min="8119" max="8119" width="16.83203125" style="4" customWidth="1"/>
    <col min="8120" max="8120" width="22.6640625" style="4" customWidth="1"/>
    <col min="8121" max="8121" width="20.33203125" style="4" customWidth="1"/>
    <col min="8122" max="8122" width="22.5" style="4" customWidth="1"/>
    <col min="8123" max="8123" width="25.5" style="4" customWidth="1"/>
    <col min="8124" max="8124" width="10" style="4" customWidth="1"/>
    <col min="8125" max="8125" width="15.33203125" style="4" customWidth="1"/>
    <col min="8126" max="8130" width="0" style="4" hidden="1" customWidth="1"/>
    <col min="8131" max="8131" width="13.83203125" style="4" customWidth="1"/>
    <col min="8132" max="8132" width="20.5" style="4" customWidth="1"/>
    <col min="8133" max="8372" width="11.5" style="4"/>
    <col min="8373" max="8373" width="14.5" style="4" customWidth="1"/>
    <col min="8374" max="8374" width="22.1640625" style="4" customWidth="1"/>
    <col min="8375" max="8375" width="16.83203125" style="4" customWidth="1"/>
    <col min="8376" max="8376" width="22.6640625" style="4" customWidth="1"/>
    <col min="8377" max="8377" width="20.33203125" style="4" customWidth="1"/>
    <col min="8378" max="8378" width="22.5" style="4" customWidth="1"/>
    <col min="8379" max="8379" width="25.5" style="4" customWidth="1"/>
    <col min="8380" max="8380" width="10" style="4" customWidth="1"/>
    <col min="8381" max="8381" width="15.33203125" style="4" customWidth="1"/>
    <col min="8382" max="8386" width="0" style="4" hidden="1" customWidth="1"/>
    <col min="8387" max="8387" width="13.83203125" style="4" customWidth="1"/>
    <col min="8388" max="8388" width="20.5" style="4" customWidth="1"/>
    <col min="8389" max="8628" width="11.5" style="4"/>
    <col min="8629" max="8629" width="14.5" style="4" customWidth="1"/>
    <col min="8630" max="8630" width="22.1640625" style="4" customWidth="1"/>
    <col min="8631" max="8631" width="16.83203125" style="4" customWidth="1"/>
    <col min="8632" max="8632" width="22.6640625" style="4" customWidth="1"/>
    <col min="8633" max="8633" width="20.33203125" style="4" customWidth="1"/>
    <col min="8634" max="8634" width="22.5" style="4" customWidth="1"/>
    <col min="8635" max="8635" width="25.5" style="4" customWidth="1"/>
    <col min="8636" max="8636" width="10" style="4" customWidth="1"/>
    <col min="8637" max="8637" width="15.33203125" style="4" customWidth="1"/>
    <col min="8638" max="8642" width="0" style="4" hidden="1" customWidth="1"/>
    <col min="8643" max="8643" width="13.83203125" style="4" customWidth="1"/>
    <col min="8644" max="8644" width="20.5" style="4" customWidth="1"/>
    <col min="8645" max="8884" width="11.5" style="4"/>
    <col min="8885" max="8885" width="14.5" style="4" customWidth="1"/>
    <col min="8886" max="8886" width="22.1640625" style="4" customWidth="1"/>
    <col min="8887" max="8887" width="16.83203125" style="4" customWidth="1"/>
    <col min="8888" max="8888" width="22.6640625" style="4" customWidth="1"/>
    <col min="8889" max="8889" width="20.33203125" style="4" customWidth="1"/>
    <col min="8890" max="8890" width="22.5" style="4" customWidth="1"/>
    <col min="8891" max="8891" width="25.5" style="4" customWidth="1"/>
    <col min="8892" max="8892" width="10" style="4" customWidth="1"/>
    <col min="8893" max="8893" width="15.33203125" style="4" customWidth="1"/>
    <col min="8894" max="8898" width="0" style="4" hidden="1" customWidth="1"/>
    <col min="8899" max="8899" width="13.83203125" style="4" customWidth="1"/>
    <col min="8900" max="8900" width="20.5" style="4" customWidth="1"/>
    <col min="8901" max="9140" width="11.5" style="4"/>
    <col min="9141" max="9141" width="14.5" style="4" customWidth="1"/>
    <col min="9142" max="9142" width="22.1640625" style="4" customWidth="1"/>
    <col min="9143" max="9143" width="16.83203125" style="4" customWidth="1"/>
    <col min="9144" max="9144" width="22.6640625" style="4" customWidth="1"/>
    <col min="9145" max="9145" width="20.33203125" style="4" customWidth="1"/>
    <col min="9146" max="9146" width="22.5" style="4" customWidth="1"/>
    <col min="9147" max="9147" width="25.5" style="4" customWidth="1"/>
    <col min="9148" max="9148" width="10" style="4" customWidth="1"/>
    <col min="9149" max="9149" width="15.33203125" style="4" customWidth="1"/>
    <col min="9150" max="9154" width="0" style="4" hidden="1" customWidth="1"/>
    <col min="9155" max="9155" width="13.83203125" style="4" customWidth="1"/>
    <col min="9156" max="9156" width="20.5" style="4" customWidth="1"/>
    <col min="9157" max="9396" width="11.5" style="4"/>
    <col min="9397" max="9397" width="14.5" style="4" customWidth="1"/>
    <col min="9398" max="9398" width="22.1640625" style="4" customWidth="1"/>
    <col min="9399" max="9399" width="16.83203125" style="4" customWidth="1"/>
    <col min="9400" max="9400" width="22.6640625" style="4" customWidth="1"/>
    <col min="9401" max="9401" width="20.33203125" style="4" customWidth="1"/>
    <col min="9402" max="9402" width="22.5" style="4" customWidth="1"/>
    <col min="9403" max="9403" width="25.5" style="4" customWidth="1"/>
    <col min="9404" max="9404" width="10" style="4" customWidth="1"/>
    <col min="9405" max="9405" width="15.33203125" style="4" customWidth="1"/>
    <col min="9406" max="9410" width="0" style="4" hidden="1" customWidth="1"/>
    <col min="9411" max="9411" width="13.83203125" style="4" customWidth="1"/>
    <col min="9412" max="9412" width="20.5" style="4" customWidth="1"/>
    <col min="9413" max="9652" width="11.5" style="4"/>
    <col min="9653" max="9653" width="14.5" style="4" customWidth="1"/>
    <col min="9654" max="9654" width="22.1640625" style="4" customWidth="1"/>
    <col min="9655" max="9655" width="16.83203125" style="4" customWidth="1"/>
    <col min="9656" max="9656" width="22.6640625" style="4" customWidth="1"/>
    <col min="9657" max="9657" width="20.33203125" style="4" customWidth="1"/>
    <col min="9658" max="9658" width="22.5" style="4" customWidth="1"/>
    <col min="9659" max="9659" width="25.5" style="4" customWidth="1"/>
    <col min="9660" max="9660" width="10" style="4" customWidth="1"/>
    <col min="9661" max="9661" width="15.33203125" style="4" customWidth="1"/>
    <col min="9662" max="9666" width="0" style="4" hidden="1" customWidth="1"/>
    <col min="9667" max="9667" width="13.83203125" style="4" customWidth="1"/>
    <col min="9668" max="9668" width="20.5" style="4" customWidth="1"/>
    <col min="9669" max="9908" width="11.5" style="4"/>
    <col min="9909" max="9909" width="14.5" style="4" customWidth="1"/>
    <col min="9910" max="9910" width="22.1640625" style="4" customWidth="1"/>
    <col min="9911" max="9911" width="16.83203125" style="4" customWidth="1"/>
    <col min="9912" max="9912" width="22.6640625" style="4" customWidth="1"/>
    <col min="9913" max="9913" width="20.33203125" style="4" customWidth="1"/>
    <col min="9914" max="9914" width="22.5" style="4" customWidth="1"/>
    <col min="9915" max="9915" width="25.5" style="4" customWidth="1"/>
    <col min="9916" max="9916" width="10" style="4" customWidth="1"/>
    <col min="9917" max="9917" width="15.33203125" style="4" customWidth="1"/>
    <col min="9918" max="9922" width="0" style="4" hidden="1" customWidth="1"/>
    <col min="9923" max="9923" width="13.83203125" style="4" customWidth="1"/>
    <col min="9924" max="9924" width="20.5" style="4" customWidth="1"/>
    <col min="9925" max="10164" width="11.5" style="4"/>
    <col min="10165" max="10165" width="14.5" style="4" customWidth="1"/>
    <col min="10166" max="10166" width="22.1640625" style="4" customWidth="1"/>
    <col min="10167" max="10167" width="16.83203125" style="4" customWidth="1"/>
    <col min="10168" max="10168" width="22.6640625" style="4" customWidth="1"/>
    <col min="10169" max="10169" width="20.33203125" style="4" customWidth="1"/>
    <col min="10170" max="10170" width="22.5" style="4" customWidth="1"/>
    <col min="10171" max="10171" width="25.5" style="4" customWidth="1"/>
    <col min="10172" max="10172" width="10" style="4" customWidth="1"/>
    <col min="10173" max="10173" width="15.33203125" style="4" customWidth="1"/>
    <col min="10174" max="10178" width="0" style="4" hidden="1" customWidth="1"/>
    <col min="10179" max="10179" width="13.83203125" style="4" customWidth="1"/>
    <col min="10180" max="10180" width="20.5" style="4" customWidth="1"/>
    <col min="10181" max="10420" width="11.5" style="4"/>
    <col min="10421" max="10421" width="14.5" style="4" customWidth="1"/>
    <col min="10422" max="10422" width="22.1640625" style="4" customWidth="1"/>
    <col min="10423" max="10423" width="16.83203125" style="4" customWidth="1"/>
    <col min="10424" max="10424" width="22.6640625" style="4" customWidth="1"/>
    <col min="10425" max="10425" width="20.33203125" style="4" customWidth="1"/>
    <col min="10426" max="10426" width="22.5" style="4" customWidth="1"/>
    <col min="10427" max="10427" width="25.5" style="4" customWidth="1"/>
    <col min="10428" max="10428" width="10" style="4" customWidth="1"/>
    <col min="10429" max="10429" width="15.33203125" style="4" customWidth="1"/>
    <col min="10430" max="10434" width="0" style="4" hidden="1" customWidth="1"/>
    <col min="10435" max="10435" width="13.83203125" style="4" customWidth="1"/>
    <col min="10436" max="10436" width="20.5" style="4" customWidth="1"/>
    <col min="10437" max="10676" width="11.5" style="4"/>
    <col min="10677" max="10677" width="14.5" style="4" customWidth="1"/>
    <col min="10678" max="10678" width="22.1640625" style="4" customWidth="1"/>
    <col min="10679" max="10679" width="16.83203125" style="4" customWidth="1"/>
    <col min="10680" max="10680" width="22.6640625" style="4" customWidth="1"/>
    <col min="10681" max="10681" width="20.33203125" style="4" customWidth="1"/>
    <col min="10682" max="10682" width="22.5" style="4" customWidth="1"/>
    <col min="10683" max="10683" width="25.5" style="4" customWidth="1"/>
    <col min="10684" max="10684" width="10" style="4" customWidth="1"/>
    <col min="10685" max="10685" width="15.33203125" style="4" customWidth="1"/>
    <col min="10686" max="10690" width="0" style="4" hidden="1" customWidth="1"/>
    <col min="10691" max="10691" width="13.83203125" style="4" customWidth="1"/>
    <col min="10692" max="10692" width="20.5" style="4" customWidth="1"/>
    <col min="10693" max="10932" width="11.5" style="4"/>
    <col min="10933" max="10933" width="14.5" style="4" customWidth="1"/>
    <col min="10934" max="10934" width="22.1640625" style="4" customWidth="1"/>
    <col min="10935" max="10935" width="16.83203125" style="4" customWidth="1"/>
    <col min="10936" max="10936" width="22.6640625" style="4" customWidth="1"/>
    <col min="10937" max="10937" width="20.33203125" style="4" customWidth="1"/>
    <col min="10938" max="10938" width="22.5" style="4" customWidth="1"/>
    <col min="10939" max="10939" width="25.5" style="4" customWidth="1"/>
    <col min="10940" max="10940" width="10" style="4" customWidth="1"/>
    <col min="10941" max="10941" width="15.33203125" style="4" customWidth="1"/>
    <col min="10942" max="10946" width="0" style="4" hidden="1" customWidth="1"/>
    <col min="10947" max="10947" width="13.83203125" style="4" customWidth="1"/>
    <col min="10948" max="10948" width="20.5" style="4" customWidth="1"/>
    <col min="10949" max="11188" width="11.5" style="4"/>
    <col min="11189" max="11189" width="14.5" style="4" customWidth="1"/>
    <col min="11190" max="11190" width="22.1640625" style="4" customWidth="1"/>
    <col min="11191" max="11191" width="16.83203125" style="4" customWidth="1"/>
    <col min="11192" max="11192" width="22.6640625" style="4" customWidth="1"/>
    <col min="11193" max="11193" width="20.33203125" style="4" customWidth="1"/>
    <col min="11194" max="11194" width="22.5" style="4" customWidth="1"/>
    <col min="11195" max="11195" width="25.5" style="4" customWidth="1"/>
    <col min="11196" max="11196" width="10" style="4" customWidth="1"/>
    <col min="11197" max="11197" width="15.33203125" style="4" customWidth="1"/>
    <col min="11198" max="11202" width="0" style="4" hidden="1" customWidth="1"/>
    <col min="11203" max="11203" width="13.83203125" style="4" customWidth="1"/>
    <col min="11204" max="11204" width="20.5" style="4" customWidth="1"/>
    <col min="11205" max="11444" width="11.5" style="4"/>
    <col min="11445" max="11445" width="14.5" style="4" customWidth="1"/>
    <col min="11446" max="11446" width="22.1640625" style="4" customWidth="1"/>
    <col min="11447" max="11447" width="16.83203125" style="4" customWidth="1"/>
    <col min="11448" max="11448" width="22.6640625" style="4" customWidth="1"/>
    <col min="11449" max="11449" width="20.33203125" style="4" customWidth="1"/>
    <col min="11450" max="11450" width="22.5" style="4" customWidth="1"/>
    <col min="11451" max="11451" width="25.5" style="4" customWidth="1"/>
    <col min="11452" max="11452" width="10" style="4" customWidth="1"/>
    <col min="11453" max="11453" width="15.33203125" style="4" customWidth="1"/>
    <col min="11454" max="11458" width="0" style="4" hidden="1" customWidth="1"/>
    <col min="11459" max="11459" width="13.83203125" style="4" customWidth="1"/>
    <col min="11460" max="11460" width="20.5" style="4" customWidth="1"/>
    <col min="11461" max="11700" width="11.5" style="4"/>
    <col min="11701" max="11701" width="14.5" style="4" customWidth="1"/>
    <col min="11702" max="11702" width="22.1640625" style="4" customWidth="1"/>
    <col min="11703" max="11703" width="16.83203125" style="4" customWidth="1"/>
    <col min="11704" max="11704" width="22.6640625" style="4" customWidth="1"/>
    <col min="11705" max="11705" width="20.33203125" style="4" customWidth="1"/>
    <col min="11706" max="11706" width="22.5" style="4" customWidth="1"/>
    <col min="11707" max="11707" width="25.5" style="4" customWidth="1"/>
    <col min="11708" max="11708" width="10" style="4" customWidth="1"/>
    <col min="11709" max="11709" width="15.33203125" style="4" customWidth="1"/>
    <col min="11710" max="11714" width="0" style="4" hidden="1" customWidth="1"/>
    <col min="11715" max="11715" width="13.83203125" style="4" customWidth="1"/>
    <col min="11716" max="11716" width="20.5" style="4" customWidth="1"/>
    <col min="11717" max="11956" width="11.5" style="4"/>
    <col min="11957" max="11957" width="14.5" style="4" customWidth="1"/>
    <col min="11958" max="11958" width="22.1640625" style="4" customWidth="1"/>
    <col min="11959" max="11959" width="16.83203125" style="4" customWidth="1"/>
    <col min="11960" max="11960" width="22.6640625" style="4" customWidth="1"/>
    <col min="11961" max="11961" width="20.33203125" style="4" customWidth="1"/>
    <col min="11962" max="11962" width="22.5" style="4" customWidth="1"/>
    <col min="11963" max="11963" width="25.5" style="4" customWidth="1"/>
    <col min="11964" max="11964" width="10" style="4" customWidth="1"/>
    <col min="11965" max="11965" width="15.33203125" style="4" customWidth="1"/>
    <col min="11966" max="11970" width="0" style="4" hidden="1" customWidth="1"/>
    <col min="11971" max="11971" width="13.83203125" style="4" customWidth="1"/>
    <col min="11972" max="11972" width="20.5" style="4" customWidth="1"/>
    <col min="11973" max="12212" width="11.5" style="4"/>
    <col min="12213" max="12213" width="14.5" style="4" customWidth="1"/>
    <col min="12214" max="12214" width="22.1640625" style="4" customWidth="1"/>
    <col min="12215" max="12215" width="16.83203125" style="4" customWidth="1"/>
    <col min="12216" max="12216" width="22.6640625" style="4" customWidth="1"/>
    <col min="12217" max="12217" width="20.33203125" style="4" customWidth="1"/>
    <col min="12218" max="12218" width="22.5" style="4" customWidth="1"/>
    <col min="12219" max="12219" width="25.5" style="4" customWidth="1"/>
    <col min="12220" max="12220" width="10" style="4" customWidth="1"/>
    <col min="12221" max="12221" width="15.33203125" style="4" customWidth="1"/>
    <col min="12222" max="12226" width="0" style="4" hidden="1" customWidth="1"/>
    <col min="12227" max="12227" width="13.83203125" style="4" customWidth="1"/>
    <col min="12228" max="12228" width="20.5" style="4" customWidth="1"/>
    <col min="12229" max="12468" width="11.5" style="4"/>
    <col min="12469" max="12469" width="14.5" style="4" customWidth="1"/>
    <col min="12470" max="12470" width="22.1640625" style="4" customWidth="1"/>
    <col min="12471" max="12471" width="16.83203125" style="4" customWidth="1"/>
    <col min="12472" max="12472" width="22.6640625" style="4" customWidth="1"/>
    <col min="12473" max="12473" width="20.33203125" style="4" customWidth="1"/>
    <col min="12474" max="12474" width="22.5" style="4" customWidth="1"/>
    <col min="12475" max="12475" width="25.5" style="4" customWidth="1"/>
    <col min="12476" max="12476" width="10" style="4" customWidth="1"/>
    <col min="12477" max="12477" width="15.33203125" style="4" customWidth="1"/>
    <col min="12478" max="12482" width="0" style="4" hidden="1" customWidth="1"/>
    <col min="12483" max="12483" width="13.83203125" style="4" customWidth="1"/>
    <col min="12484" max="12484" width="20.5" style="4" customWidth="1"/>
    <col min="12485" max="12724" width="11.5" style="4"/>
    <col min="12725" max="12725" width="14.5" style="4" customWidth="1"/>
    <col min="12726" max="12726" width="22.1640625" style="4" customWidth="1"/>
    <col min="12727" max="12727" width="16.83203125" style="4" customWidth="1"/>
    <col min="12728" max="12728" width="22.6640625" style="4" customWidth="1"/>
    <col min="12729" max="12729" width="20.33203125" style="4" customWidth="1"/>
    <col min="12730" max="12730" width="22.5" style="4" customWidth="1"/>
    <col min="12731" max="12731" width="25.5" style="4" customWidth="1"/>
    <col min="12732" max="12732" width="10" style="4" customWidth="1"/>
    <col min="12733" max="12733" width="15.33203125" style="4" customWidth="1"/>
    <col min="12734" max="12738" width="0" style="4" hidden="1" customWidth="1"/>
    <col min="12739" max="12739" width="13.83203125" style="4" customWidth="1"/>
    <col min="12740" max="12740" width="20.5" style="4" customWidth="1"/>
    <col min="12741" max="12980" width="11.5" style="4"/>
    <col min="12981" max="12981" width="14.5" style="4" customWidth="1"/>
    <col min="12982" max="12982" width="22.1640625" style="4" customWidth="1"/>
    <col min="12983" max="12983" width="16.83203125" style="4" customWidth="1"/>
    <col min="12984" max="12984" width="22.6640625" style="4" customWidth="1"/>
    <col min="12985" max="12985" width="20.33203125" style="4" customWidth="1"/>
    <col min="12986" max="12986" width="22.5" style="4" customWidth="1"/>
    <col min="12987" max="12987" width="25.5" style="4" customWidth="1"/>
    <col min="12988" max="12988" width="10" style="4" customWidth="1"/>
    <col min="12989" max="12989" width="15.33203125" style="4" customWidth="1"/>
    <col min="12990" max="12994" width="0" style="4" hidden="1" customWidth="1"/>
    <col min="12995" max="12995" width="13.83203125" style="4" customWidth="1"/>
    <col min="12996" max="12996" width="20.5" style="4" customWidth="1"/>
    <col min="12997" max="13236" width="11.5" style="4"/>
    <col min="13237" max="13237" width="14.5" style="4" customWidth="1"/>
    <col min="13238" max="13238" width="22.1640625" style="4" customWidth="1"/>
    <col min="13239" max="13239" width="16.83203125" style="4" customWidth="1"/>
    <col min="13240" max="13240" width="22.6640625" style="4" customWidth="1"/>
    <col min="13241" max="13241" width="20.33203125" style="4" customWidth="1"/>
    <col min="13242" max="13242" width="22.5" style="4" customWidth="1"/>
    <col min="13243" max="13243" width="25.5" style="4" customWidth="1"/>
    <col min="13244" max="13244" width="10" style="4" customWidth="1"/>
    <col min="13245" max="13245" width="15.33203125" style="4" customWidth="1"/>
    <col min="13246" max="13250" width="0" style="4" hidden="1" customWidth="1"/>
    <col min="13251" max="13251" width="13.83203125" style="4" customWidth="1"/>
    <col min="13252" max="13252" width="20.5" style="4" customWidth="1"/>
    <col min="13253" max="13492" width="11.5" style="4"/>
    <col min="13493" max="13493" width="14.5" style="4" customWidth="1"/>
    <col min="13494" max="13494" width="22.1640625" style="4" customWidth="1"/>
    <col min="13495" max="13495" width="16.83203125" style="4" customWidth="1"/>
    <col min="13496" max="13496" width="22.6640625" style="4" customWidth="1"/>
    <col min="13497" max="13497" width="20.33203125" style="4" customWidth="1"/>
    <col min="13498" max="13498" width="22.5" style="4" customWidth="1"/>
    <col min="13499" max="13499" width="25.5" style="4" customWidth="1"/>
    <col min="13500" max="13500" width="10" style="4" customWidth="1"/>
    <col min="13501" max="13501" width="15.33203125" style="4" customWidth="1"/>
    <col min="13502" max="13506" width="0" style="4" hidden="1" customWidth="1"/>
    <col min="13507" max="13507" width="13.83203125" style="4" customWidth="1"/>
    <col min="13508" max="13508" width="20.5" style="4" customWidth="1"/>
    <col min="13509" max="13748" width="11.5" style="4"/>
    <col min="13749" max="13749" width="14.5" style="4" customWidth="1"/>
    <col min="13750" max="13750" width="22.1640625" style="4" customWidth="1"/>
    <col min="13751" max="13751" width="16.83203125" style="4" customWidth="1"/>
    <col min="13752" max="13752" width="22.6640625" style="4" customWidth="1"/>
    <col min="13753" max="13753" width="20.33203125" style="4" customWidth="1"/>
    <col min="13754" max="13754" width="22.5" style="4" customWidth="1"/>
    <col min="13755" max="13755" width="25.5" style="4" customWidth="1"/>
    <col min="13756" max="13756" width="10" style="4" customWidth="1"/>
    <col min="13757" max="13757" width="15.33203125" style="4" customWidth="1"/>
    <col min="13758" max="13762" width="0" style="4" hidden="1" customWidth="1"/>
    <col min="13763" max="13763" width="13.83203125" style="4" customWidth="1"/>
    <col min="13764" max="13764" width="20.5" style="4" customWidth="1"/>
    <col min="13765" max="14004" width="11.5" style="4"/>
    <col min="14005" max="14005" width="14.5" style="4" customWidth="1"/>
    <col min="14006" max="14006" width="22.1640625" style="4" customWidth="1"/>
    <col min="14007" max="14007" width="16.83203125" style="4" customWidth="1"/>
    <col min="14008" max="14008" width="22.6640625" style="4" customWidth="1"/>
    <col min="14009" max="14009" width="20.33203125" style="4" customWidth="1"/>
    <col min="14010" max="14010" width="22.5" style="4" customWidth="1"/>
    <col min="14011" max="14011" width="25.5" style="4" customWidth="1"/>
    <col min="14012" max="14012" width="10" style="4" customWidth="1"/>
    <col min="14013" max="14013" width="15.33203125" style="4" customWidth="1"/>
    <col min="14014" max="14018" width="0" style="4" hidden="1" customWidth="1"/>
    <col min="14019" max="14019" width="13.83203125" style="4" customWidth="1"/>
    <col min="14020" max="14020" width="20.5" style="4" customWidth="1"/>
    <col min="14021" max="14260" width="11.5" style="4"/>
    <col min="14261" max="14261" width="14.5" style="4" customWidth="1"/>
    <col min="14262" max="14262" width="22.1640625" style="4" customWidth="1"/>
    <col min="14263" max="14263" width="16.83203125" style="4" customWidth="1"/>
    <col min="14264" max="14264" width="22.6640625" style="4" customWidth="1"/>
    <col min="14265" max="14265" width="20.33203125" style="4" customWidth="1"/>
    <col min="14266" max="14266" width="22.5" style="4" customWidth="1"/>
    <col min="14267" max="14267" width="25.5" style="4" customWidth="1"/>
    <col min="14268" max="14268" width="10" style="4" customWidth="1"/>
    <col min="14269" max="14269" width="15.33203125" style="4" customWidth="1"/>
    <col min="14270" max="14274" width="0" style="4" hidden="1" customWidth="1"/>
    <col min="14275" max="14275" width="13.83203125" style="4" customWidth="1"/>
    <col min="14276" max="14276" width="20.5" style="4" customWidth="1"/>
    <col min="14277" max="14516" width="11.5" style="4"/>
    <col min="14517" max="14517" width="14.5" style="4" customWidth="1"/>
    <col min="14518" max="14518" width="22.1640625" style="4" customWidth="1"/>
    <col min="14519" max="14519" width="16.83203125" style="4" customWidth="1"/>
    <col min="14520" max="14520" width="22.6640625" style="4" customWidth="1"/>
    <col min="14521" max="14521" width="20.33203125" style="4" customWidth="1"/>
    <col min="14522" max="14522" width="22.5" style="4" customWidth="1"/>
    <col min="14523" max="14523" width="25.5" style="4" customWidth="1"/>
    <col min="14524" max="14524" width="10" style="4" customWidth="1"/>
    <col min="14525" max="14525" width="15.33203125" style="4" customWidth="1"/>
    <col min="14526" max="14530" width="0" style="4" hidden="1" customWidth="1"/>
    <col min="14531" max="14531" width="13.83203125" style="4" customWidth="1"/>
    <col min="14532" max="14532" width="20.5" style="4" customWidth="1"/>
    <col min="14533" max="14772" width="11.5" style="4"/>
    <col min="14773" max="14773" width="14.5" style="4" customWidth="1"/>
    <col min="14774" max="14774" width="22.1640625" style="4" customWidth="1"/>
    <col min="14775" max="14775" width="16.83203125" style="4" customWidth="1"/>
    <col min="14776" max="14776" width="22.6640625" style="4" customWidth="1"/>
    <col min="14777" max="14777" width="20.33203125" style="4" customWidth="1"/>
    <col min="14778" max="14778" width="22.5" style="4" customWidth="1"/>
    <col min="14779" max="14779" width="25.5" style="4" customWidth="1"/>
    <col min="14780" max="14780" width="10" style="4" customWidth="1"/>
    <col min="14781" max="14781" width="15.33203125" style="4" customWidth="1"/>
    <col min="14782" max="14786" width="0" style="4" hidden="1" customWidth="1"/>
    <col min="14787" max="14787" width="13.83203125" style="4" customWidth="1"/>
    <col min="14788" max="14788" width="20.5" style="4" customWidth="1"/>
    <col min="14789" max="15028" width="11.5" style="4"/>
    <col min="15029" max="15029" width="14.5" style="4" customWidth="1"/>
    <col min="15030" max="15030" width="22.1640625" style="4" customWidth="1"/>
    <col min="15031" max="15031" width="16.83203125" style="4" customWidth="1"/>
    <col min="15032" max="15032" width="22.6640625" style="4" customWidth="1"/>
    <col min="15033" max="15033" width="20.33203125" style="4" customWidth="1"/>
    <col min="15034" max="15034" width="22.5" style="4" customWidth="1"/>
    <col min="15035" max="15035" width="25.5" style="4" customWidth="1"/>
    <col min="15036" max="15036" width="10" style="4" customWidth="1"/>
    <col min="15037" max="15037" width="15.33203125" style="4" customWidth="1"/>
    <col min="15038" max="15042" width="0" style="4" hidden="1" customWidth="1"/>
    <col min="15043" max="15043" width="13.83203125" style="4" customWidth="1"/>
    <col min="15044" max="15044" width="20.5" style="4" customWidth="1"/>
    <col min="15045" max="15284" width="11.5" style="4"/>
    <col min="15285" max="15285" width="14.5" style="4" customWidth="1"/>
    <col min="15286" max="15286" width="22.1640625" style="4" customWidth="1"/>
    <col min="15287" max="15287" width="16.83203125" style="4" customWidth="1"/>
    <col min="15288" max="15288" width="22.6640625" style="4" customWidth="1"/>
    <col min="15289" max="15289" width="20.33203125" style="4" customWidth="1"/>
    <col min="15290" max="15290" width="22.5" style="4" customWidth="1"/>
    <col min="15291" max="15291" width="25.5" style="4" customWidth="1"/>
    <col min="15292" max="15292" width="10" style="4" customWidth="1"/>
    <col min="15293" max="15293" width="15.33203125" style="4" customWidth="1"/>
    <col min="15294" max="15298" width="0" style="4" hidden="1" customWidth="1"/>
    <col min="15299" max="15299" width="13.83203125" style="4" customWidth="1"/>
    <col min="15300" max="15300" width="20.5" style="4" customWidth="1"/>
    <col min="15301" max="15540" width="11.5" style="4"/>
    <col min="15541" max="15541" width="14.5" style="4" customWidth="1"/>
    <col min="15542" max="15542" width="22.1640625" style="4" customWidth="1"/>
    <col min="15543" max="15543" width="16.83203125" style="4" customWidth="1"/>
    <col min="15544" max="15544" width="22.6640625" style="4" customWidth="1"/>
    <col min="15545" max="15545" width="20.33203125" style="4" customWidth="1"/>
    <col min="15546" max="15546" width="22.5" style="4" customWidth="1"/>
    <col min="15547" max="15547" width="25.5" style="4" customWidth="1"/>
    <col min="15548" max="15548" width="10" style="4" customWidth="1"/>
    <col min="15549" max="15549" width="15.33203125" style="4" customWidth="1"/>
    <col min="15550" max="15554" width="0" style="4" hidden="1" customWidth="1"/>
    <col min="15555" max="15555" width="13.83203125" style="4" customWidth="1"/>
    <col min="15556" max="15556" width="20.5" style="4" customWidth="1"/>
    <col min="15557" max="15690" width="11.5" style="4"/>
    <col min="15691" max="15691" width="17.5" style="4" customWidth="1"/>
    <col min="15692" max="15692" width="23.5" style="4" customWidth="1"/>
    <col min="15693" max="15693" width="16.83203125" style="4" customWidth="1"/>
    <col min="15694" max="15694" width="32.5" style="17" customWidth="1"/>
    <col min="15695" max="15695" width="28.33203125" style="17" customWidth="1"/>
    <col min="15696" max="15696" width="29.83203125" style="4" customWidth="1"/>
    <col min="15697" max="15697" width="19.83203125" style="4" customWidth="1"/>
    <col min="15698" max="15698" width="21.5" style="4" customWidth="1"/>
    <col min="15699" max="15701" width="23.5" style="4" customWidth="1"/>
    <col min="15702" max="15794" width="11.5" style="4"/>
    <col min="15795" max="15795" width="14.5" style="4" customWidth="1"/>
    <col min="15796" max="15796" width="22.1640625" style="4" customWidth="1"/>
    <col min="15797" max="15797" width="16.83203125" style="4" customWidth="1"/>
    <col min="15798" max="15798" width="22.6640625" style="4" customWidth="1"/>
    <col min="15799" max="15799" width="20.33203125" style="4" customWidth="1"/>
    <col min="15800" max="15800" width="22.5" style="4" customWidth="1"/>
    <col min="15801" max="15801" width="25.5" style="4" customWidth="1"/>
    <col min="15802" max="15802" width="10" style="4" customWidth="1"/>
    <col min="15803" max="15803" width="15.33203125" style="4" customWidth="1"/>
    <col min="15804" max="15808" width="0" style="4" hidden="1" customWidth="1"/>
    <col min="15809" max="15809" width="13.83203125" style="4" customWidth="1"/>
    <col min="15810" max="15810" width="20.5" style="4" customWidth="1"/>
    <col min="15811" max="16376" width="11.5" style="4"/>
    <col min="16377" max="16384" width="11.5" style="4" customWidth="1"/>
  </cols>
  <sheetData>
    <row r="1" spans="1:41 15690:15702" s="1" customFormat="1" ht="21.75" customHeight="1" x14ac:dyDescent="0.2">
      <c r="A1" s="425"/>
      <c r="B1" s="436"/>
      <c r="C1" s="437"/>
      <c r="D1" s="416" t="s">
        <v>12</v>
      </c>
      <c r="E1" s="417"/>
      <c r="F1" s="417"/>
      <c r="G1" s="417"/>
      <c r="H1" s="417"/>
      <c r="I1" s="417"/>
      <c r="J1" s="417"/>
      <c r="K1" s="418"/>
      <c r="L1" s="472" t="s">
        <v>0</v>
      </c>
      <c r="M1" s="473"/>
      <c r="WEL1" s="425"/>
      <c r="WEM1" s="449"/>
      <c r="WEN1" s="450"/>
      <c r="WEO1" s="463" t="s">
        <v>12</v>
      </c>
      <c r="WEP1" s="464"/>
      <c r="WEQ1" s="464"/>
      <c r="WER1" s="464"/>
      <c r="WES1" s="464"/>
      <c r="WET1" s="464"/>
      <c r="WEU1" s="464"/>
      <c r="WEV1" s="465"/>
      <c r="WEW1" s="6" t="s">
        <v>0</v>
      </c>
    </row>
    <row r="2" spans="1:41 15690:15702" s="1" customFormat="1" ht="21.75" customHeight="1" x14ac:dyDescent="0.2">
      <c r="A2" s="425"/>
      <c r="B2" s="438"/>
      <c r="C2" s="439"/>
      <c r="D2" s="419"/>
      <c r="E2" s="420"/>
      <c r="F2" s="420"/>
      <c r="G2" s="420"/>
      <c r="H2" s="420"/>
      <c r="I2" s="420"/>
      <c r="J2" s="420"/>
      <c r="K2" s="421"/>
      <c r="L2" s="474" t="s">
        <v>731</v>
      </c>
      <c r="M2" s="475"/>
      <c r="WEL2" s="425"/>
      <c r="WEM2" s="451"/>
      <c r="WEN2" s="452"/>
      <c r="WEO2" s="466"/>
      <c r="WEP2" s="420"/>
      <c r="WEQ2" s="420"/>
      <c r="WER2" s="420"/>
      <c r="WES2" s="420"/>
      <c r="WET2" s="420"/>
      <c r="WEU2" s="420"/>
      <c r="WEV2" s="467"/>
      <c r="WEW2" s="16" t="s">
        <v>102</v>
      </c>
    </row>
    <row r="3" spans="1:41 15690:15702" s="1" customFormat="1" ht="21.75" customHeight="1" x14ac:dyDescent="0.2">
      <c r="A3" s="425"/>
      <c r="B3" s="438"/>
      <c r="C3" s="439"/>
      <c r="D3" s="419"/>
      <c r="E3" s="420"/>
      <c r="F3" s="420"/>
      <c r="G3" s="420"/>
      <c r="H3" s="420"/>
      <c r="I3" s="420"/>
      <c r="J3" s="420"/>
      <c r="K3" s="421"/>
      <c r="L3" s="474" t="s">
        <v>103</v>
      </c>
      <c r="M3" s="475"/>
      <c r="WEL3" s="425"/>
      <c r="WEM3" s="451"/>
      <c r="WEN3" s="452"/>
      <c r="WEO3" s="466"/>
      <c r="WEP3" s="420"/>
      <c r="WEQ3" s="420"/>
      <c r="WER3" s="420"/>
      <c r="WES3" s="420"/>
      <c r="WET3" s="420"/>
      <c r="WEU3" s="420"/>
      <c r="WEV3" s="467"/>
      <c r="WEW3" s="6" t="s">
        <v>103</v>
      </c>
    </row>
    <row r="4" spans="1:41 15690:15702" s="1" customFormat="1" ht="21.75" customHeight="1" thickBot="1" x14ac:dyDescent="0.25">
      <c r="A4" s="425"/>
      <c r="B4" s="440"/>
      <c r="C4" s="441"/>
      <c r="D4" s="422"/>
      <c r="E4" s="423"/>
      <c r="F4" s="423"/>
      <c r="G4" s="423"/>
      <c r="H4" s="423"/>
      <c r="I4" s="423"/>
      <c r="J4" s="423"/>
      <c r="K4" s="424"/>
      <c r="L4" s="476" t="s">
        <v>1</v>
      </c>
      <c r="M4" s="477"/>
      <c r="WEL4" s="425"/>
      <c r="WEM4" s="453"/>
      <c r="WEN4" s="454"/>
      <c r="WEO4" s="468"/>
      <c r="WEP4" s="469"/>
      <c r="WEQ4" s="469"/>
      <c r="WER4" s="469"/>
      <c r="WES4" s="469"/>
      <c r="WET4" s="469"/>
      <c r="WEU4" s="469"/>
      <c r="WEV4" s="470"/>
      <c r="WEW4" s="6" t="s">
        <v>1</v>
      </c>
    </row>
    <row r="5" spans="1:41 15690:15702" s="1" customFormat="1" ht="28.5" customHeight="1" thickBot="1" x14ac:dyDescent="0.25">
      <c r="A5" s="425"/>
      <c r="B5" s="426"/>
      <c r="C5" s="426"/>
      <c r="D5" s="427"/>
      <c r="E5" s="427"/>
      <c r="F5" s="427"/>
      <c r="G5" s="427"/>
      <c r="H5" s="72"/>
      <c r="I5" s="72"/>
      <c r="WEL5" s="425"/>
      <c r="WEM5" s="455"/>
      <c r="WEN5" s="455"/>
      <c r="WEO5" s="455"/>
      <c r="WEP5" s="455"/>
      <c r="WEQ5" s="455"/>
      <c r="WER5" s="455"/>
      <c r="WES5" s="455"/>
      <c r="WET5" s="455"/>
      <c r="WEU5" s="455"/>
      <c r="WEV5" s="455"/>
      <c r="WEW5" s="455"/>
    </row>
    <row r="6" spans="1:41 15690:15702" s="1" customFormat="1" ht="28.5" customHeight="1" thickBot="1" x14ac:dyDescent="0.25">
      <c r="A6" s="425"/>
      <c r="B6" s="433" t="s">
        <v>694</v>
      </c>
      <c r="C6" s="434"/>
      <c r="D6" s="434"/>
      <c r="E6" s="434"/>
      <c r="F6" s="434"/>
      <c r="G6" s="434"/>
      <c r="H6" s="434"/>
      <c r="I6" s="434"/>
      <c r="J6" s="434"/>
      <c r="K6" s="434"/>
      <c r="L6" s="434"/>
      <c r="M6" s="435"/>
      <c r="WEL6" s="425"/>
      <c r="WEM6" s="72"/>
      <c r="WEN6" s="72"/>
      <c r="WEO6" s="72"/>
      <c r="WEP6" s="72"/>
      <c r="WEQ6" s="72"/>
      <c r="WER6" s="72"/>
      <c r="WES6" s="72"/>
      <c r="WET6" s="72"/>
      <c r="WEU6" s="72"/>
      <c r="WEV6" s="72"/>
      <c r="WEW6" s="72"/>
    </row>
    <row r="7" spans="1:41 15690:15702" s="1" customFormat="1" ht="28.5" customHeight="1" thickBot="1" x14ac:dyDescent="0.25">
      <c r="A7" s="425"/>
      <c r="B7" s="433" t="s">
        <v>223</v>
      </c>
      <c r="C7" s="434"/>
      <c r="D7" s="434"/>
      <c r="E7" s="434"/>
      <c r="F7" s="434"/>
      <c r="G7" s="434"/>
      <c r="H7" s="434"/>
      <c r="I7" s="434"/>
      <c r="J7" s="434"/>
      <c r="K7" s="434"/>
      <c r="L7" s="434"/>
      <c r="M7" s="435"/>
      <c r="WEL7" s="425"/>
      <c r="WEM7" s="72"/>
      <c r="WEN7" s="72"/>
      <c r="WEO7" s="72"/>
      <c r="WEP7" s="72"/>
      <c r="WEQ7" s="72"/>
      <c r="WER7" s="72"/>
      <c r="WES7" s="72"/>
      <c r="WET7" s="72"/>
      <c r="WEU7" s="72"/>
      <c r="WEV7" s="72"/>
      <c r="WEW7" s="72"/>
    </row>
    <row r="8" spans="1:41 15690:15702" s="2" customFormat="1" ht="28.5" customHeight="1" thickBot="1" x14ac:dyDescent="0.25">
      <c r="A8" s="425"/>
      <c r="B8" s="433" t="s">
        <v>693</v>
      </c>
      <c r="C8" s="434"/>
      <c r="D8" s="434"/>
      <c r="E8" s="434"/>
      <c r="F8" s="434"/>
      <c r="G8" s="434"/>
      <c r="H8" s="434"/>
      <c r="I8" s="434"/>
      <c r="J8" s="434"/>
      <c r="K8" s="434"/>
      <c r="L8" s="434"/>
      <c r="M8" s="435"/>
      <c r="WEL8" s="425"/>
      <c r="WEM8" s="471" t="s">
        <v>2</v>
      </c>
      <c r="WEN8" s="471"/>
      <c r="WEO8" s="471"/>
      <c r="WEP8" s="471"/>
      <c r="WEQ8" s="471"/>
      <c r="WER8" s="471"/>
      <c r="WES8" s="471"/>
      <c r="WET8" s="471"/>
      <c r="WEU8" s="471"/>
      <c r="WEV8" s="471"/>
      <c r="WEW8" s="471"/>
    </row>
    <row r="9" spans="1:41 15690:15702" s="1" customFormat="1" ht="28.5" customHeight="1" thickBot="1" x14ac:dyDescent="0.25">
      <c r="A9" s="425"/>
      <c r="B9" s="455"/>
      <c r="C9" s="455"/>
      <c r="D9" s="455"/>
      <c r="E9" s="455"/>
      <c r="F9" s="455"/>
      <c r="G9" s="455"/>
      <c r="H9" s="455"/>
      <c r="I9" s="455"/>
      <c r="J9" s="455"/>
      <c r="K9" s="455"/>
      <c r="L9" s="455"/>
      <c r="M9" s="455"/>
      <c r="N9" s="7"/>
      <c r="O9" s="7"/>
      <c r="P9" s="7"/>
      <c r="Q9" s="7"/>
      <c r="R9" s="7"/>
      <c r="S9" s="7"/>
      <c r="T9" s="7"/>
      <c r="U9" s="7"/>
      <c r="V9" s="7"/>
      <c r="W9" s="7"/>
      <c r="X9" s="7"/>
      <c r="Y9" s="7"/>
      <c r="Z9" s="7"/>
      <c r="AA9" s="7"/>
      <c r="AB9" s="7"/>
      <c r="AC9" s="7"/>
      <c r="AD9" s="7"/>
      <c r="AE9" s="7"/>
      <c r="AF9" s="7"/>
      <c r="AG9" s="7"/>
      <c r="AH9" s="7"/>
      <c r="AI9" s="7"/>
      <c r="AJ9" s="7"/>
      <c r="AK9" s="7"/>
      <c r="AL9" s="7"/>
      <c r="AM9" s="7"/>
      <c r="AN9" s="7"/>
      <c r="AO9" s="7"/>
      <c r="WEL9" s="425"/>
      <c r="WEM9" s="455"/>
      <c r="WEN9" s="455"/>
      <c r="WEO9" s="455"/>
      <c r="WEP9" s="455"/>
      <c r="WEQ9" s="455"/>
      <c r="WER9" s="455"/>
      <c r="WES9" s="455"/>
      <c r="WET9" s="455"/>
      <c r="WEU9" s="455"/>
      <c r="WEV9" s="455"/>
      <c r="WEW9" s="455"/>
    </row>
    <row r="10" spans="1:41 15690:15702" s="1" customFormat="1" ht="28.5" customHeight="1" thickBot="1" x14ac:dyDescent="0.25">
      <c r="A10" s="425"/>
      <c r="B10" s="428" t="s">
        <v>206</v>
      </c>
      <c r="C10" s="430" t="s">
        <v>3</v>
      </c>
      <c r="D10" s="430" t="s">
        <v>22</v>
      </c>
      <c r="E10" s="430" t="s">
        <v>4</v>
      </c>
      <c r="F10" s="430" t="s">
        <v>10</v>
      </c>
      <c r="G10" s="430" t="s">
        <v>313</v>
      </c>
      <c r="H10" s="307" t="s">
        <v>734</v>
      </c>
      <c r="I10" s="307" t="s">
        <v>734</v>
      </c>
      <c r="J10" s="410" t="s">
        <v>8</v>
      </c>
      <c r="K10" s="410" t="s">
        <v>9</v>
      </c>
      <c r="L10" s="457" t="s">
        <v>7</v>
      </c>
      <c r="M10" s="457" t="s">
        <v>524</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WEL10" s="425"/>
      <c r="WEM10" s="459" t="s">
        <v>34</v>
      </c>
      <c r="WEN10" s="428" t="s">
        <v>35</v>
      </c>
      <c r="WEO10" s="430" t="s">
        <v>3</v>
      </c>
      <c r="WEP10" s="430" t="s">
        <v>22</v>
      </c>
      <c r="WEQ10" s="430" t="s">
        <v>4</v>
      </c>
      <c r="WER10" s="430" t="s">
        <v>10</v>
      </c>
      <c r="WES10" s="430" t="s">
        <v>205</v>
      </c>
      <c r="WET10" s="68" t="s">
        <v>177</v>
      </c>
      <c r="WEU10" s="412" t="s">
        <v>8</v>
      </c>
      <c r="WEV10" s="410" t="s">
        <v>9</v>
      </c>
      <c r="WEW10" s="457" t="s">
        <v>7</v>
      </c>
    </row>
    <row r="11" spans="1:41 15690:15702" s="3" customFormat="1" ht="28.5" customHeight="1" thickBot="1" x14ac:dyDescent="0.25">
      <c r="A11" s="425"/>
      <c r="B11" s="429"/>
      <c r="C11" s="431"/>
      <c r="D11" s="431"/>
      <c r="E11" s="431"/>
      <c r="F11" s="431"/>
      <c r="G11" s="432"/>
      <c r="H11" s="308" t="s">
        <v>735</v>
      </c>
      <c r="I11" s="308" t="s">
        <v>744</v>
      </c>
      <c r="J11" s="461"/>
      <c r="K11" s="461"/>
      <c r="L11" s="458"/>
      <c r="M11" s="458"/>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WEL11" s="425"/>
      <c r="WEM11" s="460"/>
      <c r="WEN11" s="429"/>
      <c r="WEO11" s="431"/>
      <c r="WEP11" s="431"/>
      <c r="WEQ11" s="431"/>
      <c r="WER11" s="431"/>
      <c r="WES11" s="431"/>
      <c r="WET11" s="67" t="s">
        <v>178</v>
      </c>
      <c r="WEU11" s="462"/>
      <c r="WEV11" s="461"/>
      <c r="WEW11" s="458"/>
    </row>
    <row r="12" spans="1:41 15690:15702" s="7" customFormat="1" ht="90.75" customHeight="1" x14ac:dyDescent="0.2">
      <c r="A12" s="425"/>
      <c r="B12" s="445" t="s">
        <v>222</v>
      </c>
      <c r="C12" s="178" t="s">
        <v>249</v>
      </c>
      <c r="D12" s="86" t="s">
        <v>81</v>
      </c>
      <c r="E12" s="177" t="s">
        <v>432</v>
      </c>
      <c r="F12" s="177" t="s">
        <v>82</v>
      </c>
      <c r="G12" s="87">
        <v>2</v>
      </c>
      <c r="H12" s="323">
        <v>0.5</v>
      </c>
      <c r="I12" s="323">
        <v>0.5</v>
      </c>
      <c r="J12" s="70">
        <v>44927</v>
      </c>
      <c r="K12" s="70">
        <v>45291</v>
      </c>
      <c r="L12" s="198" t="s">
        <v>83</v>
      </c>
      <c r="M12" s="43"/>
      <c r="WEL12" s="425"/>
      <c r="WEM12" s="414" t="s">
        <v>41</v>
      </c>
      <c r="WEN12" s="414" t="s">
        <v>157</v>
      </c>
      <c r="WEO12" s="414" t="s">
        <v>61</v>
      </c>
      <c r="WEP12" s="50" t="s">
        <v>81</v>
      </c>
      <c r="WEQ12" s="50" t="s">
        <v>24</v>
      </c>
      <c r="WER12" s="27" t="s">
        <v>82</v>
      </c>
      <c r="WES12" s="28">
        <v>1</v>
      </c>
      <c r="WET12" s="9"/>
      <c r="WEU12" s="46">
        <v>43466</v>
      </c>
      <c r="WEV12" s="47">
        <v>43830</v>
      </c>
      <c r="WEW12" s="65" t="s">
        <v>83</v>
      </c>
      <c r="WEX12" s="19"/>
    </row>
    <row r="13" spans="1:41 15690:15702" s="7" customFormat="1" ht="111" customHeight="1" x14ac:dyDescent="0.2">
      <c r="B13" s="446"/>
      <c r="C13" s="448" t="s">
        <v>350</v>
      </c>
      <c r="D13" s="448" t="s">
        <v>346</v>
      </c>
      <c r="E13" s="56" t="s">
        <v>591</v>
      </c>
      <c r="F13" s="56" t="s">
        <v>745</v>
      </c>
      <c r="G13" s="53" t="s">
        <v>328</v>
      </c>
      <c r="H13" s="365">
        <v>1</v>
      </c>
      <c r="I13" s="365">
        <v>1</v>
      </c>
      <c r="J13" s="46">
        <v>44927</v>
      </c>
      <c r="K13" s="46">
        <v>45291</v>
      </c>
      <c r="L13" s="65" t="s">
        <v>83</v>
      </c>
      <c r="M13" s="26"/>
      <c r="WEM13" s="414"/>
      <c r="WEN13" s="414"/>
      <c r="WEO13" s="414"/>
      <c r="WEP13" s="456"/>
      <c r="WEQ13" s="61"/>
      <c r="WER13" s="27"/>
      <c r="WES13" s="77"/>
      <c r="WET13" s="8"/>
      <c r="WEU13" s="48"/>
      <c r="WEV13" s="49"/>
      <c r="WEW13" s="65"/>
    </row>
    <row r="14" spans="1:41 15690:15702" s="7" customFormat="1" ht="69" customHeight="1" x14ac:dyDescent="0.2">
      <c r="B14" s="446"/>
      <c r="C14" s="448"/>
      <c r="D14" s="448"/>
      <c r="E14" s="56" t="s">
        <v>592</v>
      </c>
      <c r="F14" s="321" t="s">
        <v>589</v>
      </c>
      <c r="G14" s="53" t="s">
        <v>328</v>
      </c>
      <c r="H14" s="53">
        <v>0</v>
      </c>
      <c r="I14" s="53" t="s">
        <v>733</v>
      </c>
      <c r="J14" s="46">
        <v>44927</v>
      </c>
      <c r="K14" s="46">
        <v>45291</v>
      </c>
      <c r="L14" s="65" t="s">
        <v>354</v>
      </c>
      <c r="M14" s="26"/>
      <c r="WEM14" s="414"/>
      <c r="WEN14" s="414"/>
      <c r="WEO14" s="414"/>
      <c r="WEP14" s="456"/>
      <c r="WEQ14" s="61"/>
      <c r="WER14" s="27"/>
      <c r="WES14" s="77"/>
      <c r="WET14" s="8"/>
      <c r="WEU14" s="48"/>
      <c r="WEV14" s="49"/>
      <c r="WEW14" s="65"/>
    </row>
    <row r="15" spans="1:41 15690:15702" s="7" customFormat="1" ht="55.5" customHeight="1" x14ac:dyDescent="0.2">
      <c r="B15" s="446"/>
      <c r="C15" s="448" t="s">
        <v>226</v>
      </c>
      <c r="D15" s="448" t="s">
        <v>289</v>
      </c>
      <c r="E15" s="61" t="s">
        <v>433</v>
      </c>
      <c r="F15" s="141" t="s">
        <v>207</v>
      </c>
      <c r="G15" s="53">
        <v>1</v>
      </c>
      <c r="H15" s="365">
        <v>1</v>
      </c>
      <c r="I15" s="365">
        <v>1</v>
      </c>
      <c r="J15" s="46">
        <v>44927</v>
      </c>
      <c r="K15" s="46">
        <v>45291</v>
      </c>
      <c r="L15" s="65" t="s">
        <v>84</v>
      </c>
      <c r="M15" s="26"/>
      <c r="WEM15" s="414"/>
      <c r="WEN15" s="414"/>
      <c r="WEO15" s="414"/>
      <c r="WEP15" s="456"/>
      <c r="WEQ15" s="62" t="s">
        <v>85</v>
      </c>
      <c r="WER15" s="33" t="s">
        <v>204</v>
      </c>
      <c r="WES15" s="34">
        <v>1</v>
      </c>
      <c r="WET15" s="8"/>
      <c r="WEU15" s="35">
        <v>43556</v>
      </c>
      <c r="WEV15" s="36">
        <v>43615</v>
      </c>
      <c r="WEW15" s="65" t="s">
        <v>84</v>
      </c>
    </row>
    <row r="16" spans="1:41 15690:15702" s="7" customFormat="1" ht="116" customHeight="1" x14ac:dyDescent="0.2">
      <c r="B16" s="446"/>
      <c r="C16" s="448"/>
      <c r="D16" s="448"/>
      <c r="E16" s="61" t="s">
        <v>434</v>
      </c>
      <c r="F16" s="324" t="s">
        <v>327</v>
      </c>
      <c r="G16" s="53" t="s">
        <v>328</v>
      </c>
      <c r="H16" s="365" t="s">
        <v>733</v>
      </c>
      <c r="I16" s="365" t="s">
        <v>733</v>
      </c>
      <c r="J16" s="46">
        <v>44927</v>
      </c>
      <c r="K16" s="46">
        <v>45291</v>
      </c>
      <c r="L16" s="65" t="s">
        <v>84</v>
      </c>
      <c r="M16" s="26"/>
      <c r="WEM16" s="414"/>
      <c r="WEN16" s="414"/>
      <c r="WEO16" s="414"/>
      <c r="WEP16" s="456"/>
      <c r="WEQ16" s="62"/>
      <c r="WER16" s="33"/>
      <c r="WES16" s="34"/>
      <c r="WET16" s="8"/>
      <c r="WEU16" s="35"/>
      <c r="WEV16" s="36"/>
      <c r="WEW16" s="65"/>
    </row>
    <row r="17" spans="1:13 15691:15702" s="7" customFormat="1" ht="49.5" customHeight="1" x14ac:dyDescent="0.2">
      <c r="B17" s="446"/>
      <c r="C17" s="448"/>
      <c r="D17" s="448"/>
      <c r="E17" s="56" t="s">
        <v>696</v>
      </c>
      <c r="F17" s="51" t="s">
        <v>353</v>
      </c>
      <c r="G17" s="54">
        <v>2</v>
      </c>
      <c r="H17" s="150" t="s">
        <v>733</v>
      </c>
      <c r="I17" s="150" t="s">
        <v>733</v>
      </c>
      <c r="J17" s="46">
        <v>44927</v>
      </c>
      <c r="K17" s="46">
        <v>45291</v>
      </c>
      <c r="L17" s="65" t="s">
        <v>84</v>
      </c>
      <c r="M17" s="26"/>
      <c r="WEM17" s="414"/>
      <c r="WEN17" s="414"/>
      <c r="WEO17" s="414"/>
      <c r="WEP17" s="456"/>
      <c r="WEQ17" s="56" t="s">
        <v>86</v>
      </c>
      <c r="WER17" s="27" t="s">
        <v>87</v>
      </c>
      <c r="WES17" s="29">
        <v>2</v>
      </c>
      <c r="WET17" s="8"/>
      <c r="WEU17" s="48">
        <v>43709</v>
      </c>
      <c r="WEV17" s="49">
        <v>43830</v>
      </c>
      <c r="WEW17" s="65" t="s">
        <v>84</v>
      </c>
    </row>
    <row r="18" spans="1:13 15691:15702" s="7" customFormat="1" ht="49.5" customHeight="1" x14ac:dyDescent="0.2">
      <c r="B18" s="446"/>
      <c r="C18" s="448"/>
      <c r="D18" s="448"/>
      <c r="E18" s="56" t="s">
        <v>435</v>
      </c>
      <c r="F18" s="51" t="s">
        <v>697</v>
      </c>
      <c r="G18" s="54">
        <v>3</v>
      </c>
      <c r="H18" s="150" t="s">
        <v>733</v>
      </c>
      <c r="I18" s="150" t="s">
        <v>733</v>
      </c>
      <c r="J18" s="46">
        <v>44927</v>
      </c>
      <c r="K18" s="46">
        <v>45291</v>
      </c>
      <c r="L18" s="65" t="s">
        <v>84</v>
      </c>
      <c r="M18" s="26"/>
      <c r="WEM18" s="414"/>
      <c r="WEN18" s="414"/>
      <c r="WEO18" s="414"/>
      <c r="WEP18" s="456"/>
      <c r="WEQ18" s="56"/>
      <c r="WER18" s="27"/>
      <c r="WES18" s="29"/>
      <c r="WET18" s="8"/>
      <c r="WEU18" s="48"/>
      <c r="WEV18" s="49"/>
      <c r="WEW18" s="65"/>
    </row>
    <row r="19" spans="1:13 15691:15702" s="7" customFormat="1" ht="100" customHeight="1" x14ac:dyDescent="0.2">
      <c r="B19" s="446"/>
      <c r="C19" s="448"/>
      <c r="D19" s="448"/>
      <c r="E19" s="61" t="s">
        <v>91</v>
      </c>
      <c r="F19" s="141" t="s">
        <v>90</v>
      </c>
      <c r="G19" s="54">
        <v>1</v>
      </c>
      <c r="H19" s="150">
        <v>1</v>
      </c>
      <c r="I19" s="150">
        <v>1</v>
      </c>
      <c r="J19" s="46">
        <v>44958</v>
      </c>
      <c r="K19" s="46">
        <v>44985</v>
      </c>
      <c r="L19" s="65" t="s">
        <v>84</v>
      </c>
      <c r="M19" s="26"/>
      <c r="WEM19" s="414"/>
      <c r="WEN19" s="414"/>
      <c r="WEO19" s="414"/>
      <c r="WEP19" s="456"/>
      <c r="WEQ19" s="61" t="s">
        <v>88</v>
      </c>
      <c r="WER19" s="27" t="s">
        <v>89</v>
      </c>
      <c r="WES19" s="29">
        <v>2</v>
      </c>
      <c r="WET19" s="8"/>
      <c r="WEU19" s="31">
        <v>43647</v>
      </c>
      <c r="WEV19" s="32">
        <v>43861</v>
      </c>
      <c r="WEW19" s="65" t="s">
        <v>84</v>
      </c>
    </row>
    <row r="20" spans="1:13 15691:15702" s="7" customFormat="1" ht="90.75" customHeight="1" x14ac:dyDescent="0.2">
      <c r="A20" s="4"/>
      <c r="B20" s="446"/>
      <c r="C20" s="56" t="s">
        <v>351</v>
      </c>
      <c r="D20" s="152" t="s">
        <v>251</v>
      </c>
      <c r="E20" s="61" t="s">
        <v>593</v>
      </c>
      <c r="F20" s="56" t="s">
        <v>352</v>
      </c>
      <c r="G20" s="54">
        <v>4</v>
      </c>
      <c r="H20" s="150">
        <v>0.25</v>
      </c>
      <c r="I20" s="150">
        <v>0.25</v>
      </c>
      <c r="J20" s="46">
        <v>44927</v>
      </c>
      <c r="K20" s="46">
        <v>45291</v>
      </c>
      <c r="L20" s="65" t="s">
        <v>84</v>
      </c>
      <c r="M20" s="26"/>
      <c r="WEM20" s="414"/>
      <c r="WEN20" s="414"/>
      <c r="WEO20" s="414"/>
      <c r="WEP20" s="456"/>
      <c r="WEQ20" s="61" t="s">
        <v>91</v>
      </c>
      <c r="WER20" s="27" t="s">
        <v>90</v>
      </c>
      <c r="WES20" s="29">
        <v>1</v>
      </c>
      <c r="WET20" s="41"/>
      <c r="WEU20" s="31">
        <v>43466</v>
      </c>
      <c r="WEV20" s="32">
        <v>43889</v>
      </c>
      <c r="WEW20" s="65" t="s">
        <v>84</v>
      </c>
      <c r="WEX20" s="59"/>
    </row>
    <row r="21" spans="1:13 15691:15702" s="7" customFormat="1" ht="90.75" customHeight="1" x14ac:dyDescent="0.2">
      <c r="A21" s="4"/>
      <c r="B21" s="446"/>
      <c r="C21" s="158" t="s">
        <v>227</v>
      </c>
      <c r="D21" s="158" t="s">
        <v>296</v>
      </c>
      <c r="E21" s="152" t="s">
        <v>677</v>
      </c>
      <c r="F21" s="321" t="s">
        <v>590</v>
      </c>
      <c r="G21" s="191">
        <v>0.9</v>
      </c>
      <c r="H21" s="191" t="s">
        <v>733</v>
      </c>
      <c r="I21" s="191">
        <f>11/23</f>
        <v>0.47826086956521741</v>
      </c>
      <c r="J21" s="46">
        <v>44927</v>
      </c>
      <c r="K21" s="46">
        <v>45291</v>
      </c>
      <c r="L21" s="65" t="s">
        <v>84</v>
      </c>
      <c r="M21" s="26"/>
      <c r="WEM21" s="132"/>
      <c r="WEN21" s="132"/>
      <c r="WEO21" s="132"/>
      <c r="WEP21" s="133"/>
      <c r="WEQ21" s="134"/>
      <c r="WER21" s="135"/>
      <c r="WES21" s="136"/>
      <c r="WET21" s="137"/>
      <c r="WEU21" s="138"/>
      <c r="WEV21" s="139"/>
      <c r="WEW21" s="140"/>
      <c r="WEX21" s="59"/>
    </row>
    <row r="22" spans="1:13 15691:15702" s="7" customFormat="1" ht="90.75" customHeight="1" thickBot="1" x14ac:dyDescent="0.25">
      <c r="A22" s="4"/>
      <c r="B22" s="447"/>
      <c r="C22" s="179" t="s">
        <v>330</v>
      </c>
      <c r="D22" s="180" t="s">
        <v>348</v>
      </c>
      <c r="E22" s="131" t="s">
        <v>349</v>
      </c>
      <c r="F22" s="179" t="s">
        <v>331</v>
      </c>
      <c r="G22" s="160">
        <v>1</v>
      </c>
      <c r="H22" s="160" t="s">
        <v>733</v>
      </c>
      <c r="I22" s="160" t="s">
        <v>733</v>
      </c>
      <c r="J22" s="71">
        <v>44927</v>
      </c>
      <c r="K22" s="71">
        <v>45291</v>
      </c>
      <c r="L22" s="128" t="s">
        <v>84</v>
      </c>
      <c r="M22" s="44"/>
      <c r="WEM22" s="132"/>
      <c r="WEN22" s="132"/>
      <c r="WEO22" s="132"/>
      <c r="WEP22" s="133"/>
      <c r="WEQ22" s="134"/>
      <c r="WER22" s="135"/>
      <c r="WES22" s="136"/>
      <c r="WET22" s="137"/>
      <c r="WEU22" s="138"/>
      <c r="WEV22" s="139"/>
      <c r="WEW22" s="140"/>
      <c r="WEX22" s="59"/>
    </row>
    <row r="23" spans="1:13 15691:15702" ht="24.75" customHeight="1" x14ac:dyDescent="0.2">
      <c r="B23" s="89"/>
      <c r="C23" s="89"/>
      <c r="D23" s="89"/>
      <c r="E23" s="89"/>
      <c r="F23" s="89"/>
      <c r="G23" s="89"/>
      <c r="H23" s="366">
        <f>AVERAGE(H12:H22)</f>
        <v>0.625</v>
      </c>
      <c r="I23" s="366">
        <f>AVERAGE(I12:I22)</f>
        <v>0.70471014492753625</v>
      </c>
      <c r="J23" s="89"/>
      <c r="K23" s="444" t="s">
        <v>5</v>
      </c>
      <c r="L23" s="444"/>
      <c r="M23" s="444"/>
      <c r="WEV23" s="5"/>
    </row>
  </sheetData>
  <mergeCells count="48">
    <mergeCell ref="WEO1:WEV4"/>
    <mergeCell ref="WEM5:WEW5"/>
    <mergeCell ref="WEM8:WEW8"/>
    <mergeCell ref="B8:M8"/>
    <mergeCell ref="L10:L11"/>
    <mergeCell ref="L1:M1"/>
    <mergeCell ref="L2:M2"/>
    <mergeCell ref="L3:M3"/>
    <mergeCell ref="L4:M4"/>
    <mergeCell ref="D1:K4"/>
    <mergeCell ref="A1:A12"/>
    <mergeCell ref="K10:K11"/>
    <mergeCell ref="B10:B11"/>
    <mergeCell ref="D10:D11"/>
    <mergeCell ref="C10:C11"/>
    <mergeCell ref="E10:E11"/>
    <mergeCell ref="F10:F11"/>
    <mergeCell ref="G10:G11"/>
    <mergeCell ref="B6:M6"/>
    <mergeCell ref="B7:M7"/>
    <mergeCell ref="J10:J11"/>
    <mergeCell ref="WEO12:WEO20"/>
    <mergeCell ref="B5:G5"/>
    <mergeCell ref="B9:M9"/>
    <mergeCell ref="WEP13:WEP20"/>
    <mergeCell ref="M10:M11"/>
    <mergeCell ref="WEM9:WEW9"/>
    <mergeCell ref="WEM10:WEM11"/>
    <mergeCell ref="WEN10:WEN11"/>
    <mergeCell ref="WEV10:WEV11"/>
    <mergeCell ref="WEW10:WEW11"/>
    <mergeCell ref="WEO10:WEO11"/>
    <mergeCell ref="WEP10:WEP11"/>
    <mergeCell ref="WEU10:WEU11"/>
    <mergeCell ref="WEQ10:WEQ11"/>
    <mergeCell ref="WER10:WER11"/>
    <mergeCell ref="WES10:WES11"/>
    <mergeCell ref="K23:M23"/>
    <mergeCell ref="B12:B22"/>
    <mergeCell ref="WEN12:WEN20"/>
    <mergeCell ref="D15:D19"/>
    <mergeCell ref="C15:C19"/>
    <mergeCell ref="WEM12:WEM20"/>
    <mergeCell ref="D13:D14"/>
    <mergeCell ref="C13:C14"/>
    <mergeCell ref="WEL1:WEL12"/>
    <mergeCell ref="WEM1:WEN4"/>
    <mergeCell ref="B1:C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N23"/>
  <sheetViews>
    <sheetView topLeftCell="F19" zoomScale="87" zoomScaleNormal="120" workbookViewId="0">
      <selection activeCell="M14" sqref="M14:M15"/>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8" width="20.6640625" style="4" customWidth="1"/>
    <col min="9" max="9" width="20.83203125" style="4" customWidth="1"/>
    <col min="10" max="12" width="20.33203125" style="4" customWidth="1"/>
    <col min="13" max="13" width="25.1640625" style="4" customWidth="1"/>
    <col min="14"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1" width="11.5" style="4"/>
    <col min="16382" max="16384" width="11.5" style="4" customWidth="1"/>
  </cols>
  <sheetData>
    <row r="1" spans="1:14" s="1" customFormat="1" ht="21.75" customHeight="1" x14ac:dyDescent="0.2">
      <c r="A1" s="425"/>
      <c r="B1" s="436"/>
      <c r="C1" s="437"/>
      <c r="D1" s="416" t="s">
        <v>11</v>
      </c>
      <c r="E1" s="417"/>
      <c r="F1" s="417"/>
      <c r="G1" s="417"/>
      <c r="H1" s="417"/>
      <c r="I1" s="417"/>
      <c r="J1" s="417"/>
      <c r="K1" s="418"/>
      <c r="L1" s="472" t="s">
        <v>0</v>
      </c>
      <c r="M1" s="473"/>
    </row>
    <row r="2" spans="1:14" s="1" customFormat="1" ht="21.75" customHeight="1" x14ac:dyDescent="0.2">
      <c r="A2" s="425"/>
      <c r="B2" s="438"/>
      <c r="C2" s="439"/>
      <c r="D2" s="419"/>
      <c r="E2" s="420"/>
      <c r="F2" s="420"/>
      <c r="G2" s="420"/>
      <c r="H2" s="420"/>
      <c r="I2" s="420"/>
      <c r="J2" s="420"/>
      <c r="K2" s="421"/>
      <c r="L2" s="474" t="s">
        <v>731</v>
      </c>
      <c r="M2" s="475"/>
    </row>
    <row r="3" spans="1:14" s="1" customFormat="1" ht="21.75" customHeight="1" x14ac:dyDescent="0.2">
      <c r="A3" s="425"/>
      <c r="B3" s="438"/>
      <c r="C3" s="439"/>
      <c r="D3" s="419"/>
      <c r="E3" s="420"/>
      <c r="F3" s="420"/>
      <c r="G3" s="420"/>
      <c r="H3" s="420"/>
      <c r="I3" s="420"/>
      <c r="J3" s="420"/>
      <c r="K3" s="421"/>
      <c r="L3" s="474" t="s">
        <v>103</v>
      </c>
      <c r="M3" s="475"/>
    </row>
    <row r="4" spans="1:14" s="1" customFormat="1" ht="21.75" customHeight="1" thickBot="1" x14ac:dyDescent="0.25">
      <c r="A4" s="425"/>
      <c r="B4" s="440"/>
      <c r="C4" s="441"/>
      <c r="D4" s="422"/>
      <c r="E4" s="423"/>
      <c r="F4" s="423"/>
      <c r="G4" s="423"/>
      <c r="H4" s="423"/>
      <c r="I4" s="423"/>
      <c r="J4" s="423"/>
      <c r="K4" s="424"/>
      <c r="L4" s="476" t="s">
        <v>1</v>
      </c>
      <c r="M4" s="477"/>
    </row>
    <row r="5" spans="1:14" s="1" customFormat="1" ht="28.5" customHeight="1" thickBot="1" x14ac:dyDescent="0.25">
      <c r="A5" s="425"/>
      <c r="B5" s="426"/>
      <c r="C5" s="426"/>
      <c r="D5" s="427"/>
      <c r="E5" s="427"/>
      <c r="F5" s="427"/>
      <c r="G5" s="427"/>
      <c r="H5" s="72"/>
      <c r="I5" s="72"/>
    </row>
    <row r="6" spans="1:14" s="1" customFormat="1" ht="28.5" customHeight="1" thickBot="1" x14ac:dyDescent="0.25">
      <c r="A6" s="425"/>
      <c r="B6" s="433" t="s">
        <v>694</v>
      </c>
      <c r="C6" s="434"/>
      <c r="D6" s="434"/>
      <c r="E6" s="434"/>
      <c r="F6" s="434"/>
      <c r="G6" s="434"/>
      <c r="H6" s="434"/>
      <c r="I6" s="434"/>
      <c r="J6" s="434"/>
      <c r="K6" s="434"/>
      <c r="L6" s="434"/>
      <c r="M6" s="435"/>
    </row>
    <row r="7" spans="1:14" s="1" customFormat="1" ht="28.5" customHeight="1" thickBot="1" x14ac:dyDescent="0.25">
      <c r="A7" s="425"/>
      <c r="B7" s="433" t="s">
        <v>223</v>
      </c>
      <c r="C7" s="434"/>
      <c r="D7" s="434"/>
      <c r="E7" s="434"/>
      <c r="F7" s="434"/>
      <c r="G7" s="434"/>
      <c r="H7" s="434"/>
      <c r="I7" s="434"/>
      <c r="J7" s="434"/>
      <c r="K7" s="434"/>
      <c r="L7" s="434"/>
      <c r="M7" s="435"/>
    </row>
    <row r="8" spans="1:14" s="2" customFormat="1" ht="28.5" customHeight="1" thickBot="1" x14ac:dyDescent="0.25">
      <c r="A8" s="425"/>
      <c r="B8" s="433" t="s">
        <v>693</v>
      </c>
      <c r="C8" s="434"/>
      <c r="D8" s="434"/>
      <c r="E8" s="434"/>
      <c r="F8" s="434"/>
      <c r="G8" s="434"/>
      <c r="H8" s="434"/>
      <c r="I8" s="434"/>
      <c r="J8" s="434"/>
      <c r="K8" s="434"/>
      <c r="L8" s="434"/>
      <c r="M8" s="435"/>
    </row>
    <row r="9" spans="1:14" s="1" customFormat="1" ht="15" customHeight="1" thickBot="1" x14ac:dyDescent="0.25">
      <c r="A9" s="425"/>
      <c r="B9" s="487"/>
      <c r="C9" s="426"/>
      <c r="D9" s="426"/>
      <c r="E9" s="426"/>
      <c r="F9" s="426"/>
      <c r="G9" s="426"/>
      <c r="H9" s="426"/>
      <c r="I9" s="426"/>
      <c r="J9" s="426"/>
      <c r="K9" s="426"/>
      <c r="L9" s="426"/>
      <c r="M9" s="488"/>
    </row>
    <row r="10" spans="1:14" ht="24.75" customHeight="1" thickBot="1" x14ac:dyDescent="0.25">
      <c r="A10" s="425"/>
      <c r="B10" s="428" t="s">
        <v>206</v>
      </c>
      <c r="C10" s="430" t="s">
        <v>3</v>
      </c>
      <c r="D10" s="430" t="s">
        <v>22</v>
      </c>
      <c r="E10" s="430" t="s">
        <v>4</v>
      </c>
      <c r="F10" s="430" t="s">
        <v>10</v>
      </c>
      <c r="G10" s="430" t="s">
        <v>685</v>
      </c>
      <c r="H10" s="307" t="s">
        <v>734</v>
      </c>
      <c r="I10" s="307" t="s">
        <v>734</v>
      </c>
      <c r="J10" s="412" t="s">
        <v>8</v>
      </c>
      <c r="K10" s="410" t="s">
        <v>9</v>
      </c>
      <c r="L10" s="457" t="s">
        <v>7</v>
      </c>
      <c r="M10" s="457" t="s">
        <v>524</v>
      </c>
    </row>
    <row r="11" spans="1:14" ht="24.75" customHeight="1" thickBot="1" x14ac:dyDescent="0.25">
      <c r="A11" s="425"/>
      <c r="B11" s="429"/>
      <c r="C11" s="431"/>
      <c r="D11" s="431"/>
      <c r="E11" s="431"/>
      <c r="F11" s="431"/>
      <c r="G11" s="431"/>
      <c r="H11" s="308" t="s">
        <v>735</v>
      </c>
      <c r="I11" s="308" t="s">
        <v>744</v>
      </c>
      <c r="J11" s="462"/>
      <c r="K11" s="461"/>
      <c r="L11" s="458"/>
      <c r="M11" s="458"/>
    </row>
    <row r="12" spans="1:14" ht="56.25" customHeight="1" thickBot="1" x14ac:dyDescent="0.25">
      <c r="A12" s="7"/>
      <c r="B12" s="481" t="s">
        <v>254</v>
      </c>
      <c r="C12" s="484" t="s">
        <v>225</v>
      </c>
      <c r="D12" s="478" t="s">
        <v>252</v>
      </c>
      <c r="E12" s="86" t="s">
        <v>427</v>
      </c>
      <c r="F12" s="197" t="s">
        <v>104</v>
      </c>
      <c r="G12" s="40">
        <v>12</v>
      </c>
      <c r="H12" s="323">
        <v>0.25</v>
      </c>
      <c r="I12" s="365">
        <v>0.25</v>
      </c>
      <c r="J12" s="279">
        <v>44927</v>
      </c>
      <c r="K12" s="279">
        <v>45291</v>
      </c>
      <c r="L12" s="198" t="s">
        <v>110</v>
      </c>
      <c r="M12" s="43"/>
    </row>
    <row r="13" spans="1:14" ht="38.25" customHeight="1" x14ac:dyDescent="0.2">
      <c r="A13" s="7"/>
      <c r="B13" s="482"/>
      <c r="C13" s="485"/>
      <c r="D13" s="479"/>
      <c r="E13" s="45" t="s">
        <v>428</v>
      </c>
      <c r="F13" s="27" t="s">
        <v>736</v>
      </c>
      <c r="G13" s="39">
        <v>1</v>
      </c>
      <c r="H13" s="323">
        <v>1</v>
      </c>
      <c r="I13" s="59">
        <v>1</v>
      </c>
      <c r="J13" s="281">
        <v>44927</v>
      </c>
      <c r="K13" s="281">
        <v>45291</v>
      </c>
      <c r="L13" s="65" t="s">
        <v>110</v>
      </c>
      <c r="M13" s="26"/>
    </row>
    <row r="14" spans="1:14" ht="110" customHeight="1" x14ac:dyDescent="0.15">
      <c r="A14" s="7"/>
      <c r="B14" s="482"/>
      <c r="C14" s="485"/>
      <c r="D14" s="479"/>
      <c r="E14" s="280" t="s">
        <v>698</v>
      </c>
      <c r="F14" s="27" t="s">
        <v>686</v>
      </c>
      <c r="G14" s="39">
        <v>1</v>
      </c>
      <c r="H14" s="39">
        <v>1</v>
      </c>
      <c r="I14" s="365">
        <v>1</v>
      </c>
      <c r="J14" s="281">
        <v>44927</v>
      </c>
      <c r="K14" s="281">
        <v>45291</v>
      </c>
      <c r="L14" s="65" t="s">
        <v>110</v>
      </c>
      <c r="M14" s="26"/>
      <c r="N14" s="263"/>
    </row>
    <row r="15" spans="1:14" ht="243" customHeight="1" x14ac:dyDescent="0.2">
      <c r="A15" s="7"/>
      <c r="B15" s="482"/>
      <c r="C15" s="485"/>
      <c r="D15" s="479"/>
      <c r="E15" s="45" t="s">
        <v>609</v>
      </c>
      <c r="F15" s="27" t="s">
        <v>610</v>
      </c>
      <c r="G15" s="39">
        <v>1</v>
      </c>
      <c r="H15" s="39">
        <v>1</v>
      </c>
      <c r="I15" s="365">
        <v>1</v>
      </c>
      <c r="J15" s="281">
        <v>44927</v>
      </c>
      <c r="K15" s="281">
        <v>45291</v>
      </c>
      <c r="L15" s="65" t="s">
        <v>110</v>
      </c>
      <c r="M15" s="26"/>
    </row>
    <row r="16" spans="1:14" ht="134" customHeight="1" x14ac:dyDescent="0.2">
      <c r="A16" s="7"/>
      <c r="B16" s="482"/>
      <c r="C16" s="485"/>
      <c r="D16" s="479"/>
      <c r="E16" s="45" t="s">
        <v>611</v>
      </c>
      <c r="F16" s="27" t="s">
        <v>687</v>
      </c>
      <c r="G16" s="77">
        <v>4</v>
      </c>
      <c r="H16" s="211" t="s">
        <v>733</v>
      </c>
      <c r="I16" s="365" t="s">
        <v>733</v>
      </c>
      <c r="J16" s="281">
        <v>44927</v>
      </c>
      <c r="K16" s="281">
        <v>45291</v>
      </c>
      <c r="L16" s="65" t="s">
        <v>110</v>
      </c>
      <c r="M16" s="26"/>
    </row>
    <row r="17" spans="1:13" ht="84" customHeight="1" x14ac:dyDescent="0.2">
      <c r="A17" s="7"/>
      <c r="B17" s="482"/>
      <c r="C17" s="485"/>
      <c r="D17" s="479"/>
      <c r="E17" s="45" t="s">
        <v>429</v>
      </c>
      <c r="F17" s="27" t="s">
        <v>708</v>
      </c>
      <c r="G17" s="77">
        <v>4</v>
      </c>
      <c r="H17" s="374">
        <v>0.25</v>
      </c>
      <c r="I17" s="150">
        <v>0.25</v>
      </c>
      <c r="J17" s="281">
        <v>44927</v>
      </c>
      <c r="K17" s="281">
        <v>45291</v>
      </c>
      <c r="L17" s="65" t="s">
        <v>110</v>
      </c>
      <c r="M17" s="26"/>
    </row>
    <row r="18" spans="1:13" ht="61.5" customHeight="1" x14ac:dyDescent="0.2">
      <c r="A18" s="7"/>
      <c r="B18" s="482"/>
      <c r="C18" s="485"/>
      <c r="D18" s="479" t="s">
        <v>253</v>
      </c>
      <c r="E18" s="65" t="s">
        <v>430</v>
      </c>
      <c r="F18" s="65" t="s">
        <v>247</v>
      </c>
      <c r="G18" s="39">
        <v>1</v>
      </c>
      <c r="H18" s="39">
        <v>1</v>
      </c>
      <c r="I18" s="150">
        <v>1</v>
      </c>
      <c r="J18" s="281">
        <v>44927</v>
      </c>
      <c r="K18" s="281">
        <v>45291</v>
      </c>
      <c r="L18" s="65" t="s">
        <v>111</v>
      </c>
      <c r="M18" s="26"/>
    </row>
    <row r="19" spans="1:13" ht="55.5" customHeight="1" x14ac:dyDescent="0.2">
      <c r="A19" s="7"/>
      <c r="B19" s="482"/>
      <c r="C19" s="485"/>
      <c r="D19" s="479"/>
      <c r="E19" s="65" t="s">
        <v>431</v>
      </c>
      <c r="F19" s="65" t="s">
        <v>112</v>
      </c>
      <c r="G19" s="39">
        <v>1</v>
      </c>
      <c r="H19" s="39">
        <v>1</v>
      </c>
      <c r="I19" s="19">
        <v>1</v>
      </c>
      <c r="J19" s="281">
        <v>44927</v>
      </c>
      <c r="K19" s="281">
        <v>45291</v>
      </c>
      <c r="L19" s="65" t="s">
        <v>111</v>
      </c>
      <c r="M19" s="26"/>
    </row>
    <row r="20" spans="1:13" ht="68.25" customHeight="1" x14ac:dyDescent="0.2">
      <c r="A20" s="7"/>
      <c r="B20" s="482"/>
      <c r="C20" s="485"/>
      <c r="D20" s="479"/>
      <c r="E20" s="45" t="s">
        <v>515</v>
      </c>
      <c r="F20" s="27" t="s">
        <v>248</v>
      </c>
      <c r="G20" s="29">
        <v>12</v>
      </c>
      <c r="H20" s="149">
        <v>0.25</v>
      </c>
      <c r="I20" s="150">
        <v>0.5</v>
      </c>
      <c r="J20" s="281">
        <v>44927</v>
      </c>
      <c r="K20" s="281">
        <v>45291</v>
      </c>
      <c r="L20" s="65" t="s">
        <v>111</v>
      </c>
      <c r="M20" s="26"/>
    </row>
    <row r="21" spans="1:13" ht="56.25" customHeight="1" x14ac:dyDescent="0.2">
      <c r="A21" s="7"/>
      <c r="B21" s="482"/>
      <c r="C21" s="485"/>
      <c r="D21" s="479"/>
      <c r="E21" s="45" t="s">
        <v>159</v>
      </c>
      <c r="F21" s="27" t="s">
        <v>160</v>
      </c>
      <c r="G21" s="29">
        <v>24</v>
      </c>
      <c r="H21" s="149">
        <f>11/24</f>
        <v>0.45833333333333331</v>
      </c>
      <c r="I21" s="191">
        <f>12/24</f>
        <v>0.5</v>
      </c>
      <c r="J21" s="281">
        <v>44927</v>
      </c>
      <c r="K21" s="281">
        <v>45291</v>
      </c>
      <c r="L21" s="65" t="s">
        <v>111</v>
      </c>
      <c r="M21" s="26"/>
    </row>
    <row r="22" spans="1:13" ht="59.25" customHeight="1" thickBot="1" x14ac:dyDescent="0.25">
      <c r="B22" s="483"/>
      <c r="C22" s="486"/>
      <c r="D22" s="37" t="s">
        <v>113</v>
      </c>
      <c r="E22" s="37" t="s">
        <v>114</v>
      </c>
      <c r="F22" s="38" t="s">
        <v>115</v>
      </c>
      <c r="G22" s="269">
        <v>1</v>
      </c>
      <c r="H22" s="269" t="s">
        <v>733</v>
      </c>
      <c r="I22" s="160" t="s">
        <v>733</v>
      </c>
      <c r="J22" s="282">
        <v>44927</v>
      </c>
      <c r="K22" s="282">
        <v>45291</v>
      </c>
      <c r="L22" s="176" t="s">
        <v>116</v>
      </c>
      <c r="M22" s="24"/>
    </row>
    <row r="23" spans="1:13" x14ac:dyDescent="0.2">
      <c r="H23" s="20">
        <f>AVERAGE(H12:H22)</f>
        <v>0.68981481481481477</v>
      </c>
      <c r="I23" s="20">
        <f>AVERAGE(I12:I22)</f>
        <v>0.72222222222222221</v>
      </c>
      <c r="K23" s="480" t="s">
        <v>5</v>
      </c>
      <c r="L23" s="480"/>
      <c r="M23" s="480"/>
    </row>
  </sheetData>
  <mergeCells count="27">
    <mergeCell ref="L3:M3"/>
    <mergeCell ref="L4:M4"/>
    <mergeCell ref="D1:K4"/>
    <mergeCell ref="B5:G5"/>
    <mergeCell ref="A1:A11"/>
    <mergeCell ref="B9:M9"/>
    <mergeCell ref="B10:B11"/>
    <mergeCell ref="J10:J11"/>
    <mergeCell ref="K10:K11"/>
    <mergeCell ref="B1:C4"/>
    <mergeCell ref="B8:M8"/>
    <mergeCell ref="L10:L11"/>
    <mergeCell ref="L1:M1"/>
    <mergeCell ref="L2:M2"/>
    <mergeCell ref="D12:D17"/>
    <mergeCell ref="D18:D21"/>
    <mergeCell ref="K23:M23"/>
    <mergeCell ref="B6:M6"/>
    <mergeCell ref="B7:M7"/>
    <mergeCell ref="M10:M11"/>
    <mergeCell ref="D10:D11"/>
    <mergeCell ref="C10:C11"/>
    <mergeCell ref="E10:E11"/>
    <mergeCell ref="F10:F11"/>
    <mergeCell ref="B12:B22"/>
    <mergeCell ref="C12:C22"/>
    <mergeCell ref="G10:G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N33"/>
  <sheetViews>
    <sheetView topLeftCell="I25" zoomScale="86" zoomScaleNormal="110" workbookViewId="0">
      <selection activeCell="J16" sqref="J16"/>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21" style="5" customWidth="1"/>
    <col min="10" max="10" width="20.83203125" style="4" customWidth="1"/>
    <col min="11" max="11" width="14.6640625" style="4" customWidth="1"/>
    <col min="12" max="12" width="17.1640625" style="4" customWidth="1"/>
    <col min="13" max="13" width="19.33203125" style="4" customWidth="1"/>
    <col min="14" max="14" width="19.5" style="4" customWidth="1"/>
    <col min="15"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82" width="11.5" style="4"/>
    <col min="16383" max="16384" width="11.5" style="4" customWidth="1"/>
  </cols>
  <sheetData>
    <row r="1" spans="1:14" s="1" customFormat="1" ht="21.75" customHeight="1" x14ac:dyDescent="0.2">
      <c r="A1" s="425"/>
      <c r="B1" s="436"/>
      <c r="C1" s="437"/>
      <c r="D1" s="416" t="s">
        <v>13</v>
      </c>
      <c r="E1" s="417"/>
      <c r="F1" s="417"/>
      <c r="G1" s="417"/>
      <c r="H1" s="417"/>
      <c r="I1" s="417"/>
      <c r="J1" s="417"/>
      <c r="K1" s="417"/>
      <c r="L1" s="418"/>
      <c r="M1" s="492" t="s">
        <v>0</v>
      </c>
      <c r="N1" s="493"/>
    </row>
    <row r="2" spans="1:14" s="1" customFormat="1" ht="21.75" customHeight="1" x14ac:dyDescent="0.2">
      <c r="A2" s="425"/>
      <c r="B2" s="438"/>
      <c r="C2" s="439"/>
      <c r="D2" s="419"/>
      <c r="E2" s="420"/>
      <c r="F2" s="420"/>
      <c r="G2" s="420"/>
      <c r="H2" s="420"/>
      <c r="I2" s="420"/>
      <c r="J2" s="420"/>
      <c r="K2" s="420"/>
      <c r="L2" s="421"/>
      <c r="M2" s="494" t="s">
        <v>731</v>
      </c>
      <c r="N2" s="495"/>
    </row>
    <row r="3" spans="1:14" s="1" customFormat="1" ht="21.75" customHeight="1" x14ac:dyDescent="0.2">
      <c r="A3" s="425"/>
      <c r="B3" s="438"/>
      <c r="C3" s="439"/>
      <c r="D3" s="419"/>
      <c r="E3" s="420"/>
      <c r="F3" s="420"/>
      <c r="G3" s="420"/>
      <c r="H3" s="420"/>
      <c r="I3" s="420"/>
      <c r="J3" s="420"/>
      <c r="K3" s="420"/>
      <c r="L3" s="421"/>
      <c r="M3" s="494" t="s">
        <v>103</v>
      </c>
      <c r="N3" s="495"/>
    </row>
    <row r="4" spans="1:14" s="1" customFormat="1" ht="21.75" customHeight="1" thickBot="1" x14ac:dyDescent="0.25">
      <c r="A4" s="425"/>
      <c r="B4" s="440"/>
      <c r="C4" s="441"/>
      <c r="D4" s="422"/>
      <c r="E4" s="423"/>
      <c r="F4" s="423"/>
      <c r="G4" s="423"/>
      <c r="H4" s="423"/>
      <c r="I4" s="423"/>
      <c r="J4" s="423"/>
      <c r="K4" s="423"/>
      <c r="L4" s="424"/>
      <c r="M4" s="490" t="s">
        <v>1</v>
      </c>
      <c r="N4" s="491"/>
    </row>
    <row r="5" spans="1:14" s="1" customFormat="1" ht="28.5" customHeight="1" thickBot="1" x14ac:dyDescent="0.25">
      <c r="A5" s="425"/>
      <c r="B5" s="489"/>
      <c r="C5" s="489"/>
      <c r="D5" s="455"/>
      <c r="E5" s="455"/>
      <c r="F5" s="455"/>
      <c r="G5" s="455"/>
      <c r="J5" s="72"/>
    </row>
    <row r="6" spans="1:14" s="1" customFormat="1" ht="28.5" customHeight="1" thickBot="1" x14ac:dyDescent="0.25">
      <c r="A6" s="425"/>
      <c r="B6" s="433" t="s">
        <v>694</v>
      </c>
      <c r="C6" s="434"/>
      <c r="D6" s="434"/>
      <c r="E6" s="434"/>
      <c r="F6" s="434"/>
      <c r="G6" s="434"/>
      <c r="H6" s="434"/>
      <c r="I6" s="434"/>
      <c r="J6" s="434"/>
      <c r="K6" s="434"/>
      <c r="L6" s="434"/>
      <c r="M6" s="434"/>
      <c r="N6" s="435"/>
    </row>
    <row r="7" spans="1:14" s="1" customFormat="1" ht="28.5" customHeight="1" thickBot="1" x14ac:dyDescent="0.25">
      <c r="A7" s="425"/>
      <c r="B7" s="433" t="s">
        <v>223</v>
      </c>
      <c r="C7" s="434"/>
      <c r="D7" s="434"/>
      <c r="E7" s="434"/>
      <c r="F7" s="434"/>
      <c r="G7" s="434"/>
      <c r="H7" s="434"/>
      <c r="I7" s="434"/>
      <c r="J7" s="434"/>
      <c r="K7" s="434"/>
      <c r="L7" s="434"/>
      <c r="M7" s="434"/>
      <c r="N7" s="435"/>
    </row>
    <row r="8" spans="1:14" s="2" customFormat="1" ht="28.5" customHeight="1" thickBot="1" x14ac:dyDescent="0.25">
      <c r="A8" s="425"/>
      <c r="B8" s="433" t="s">
        <v>693</v>
      </c>
      <c r="C8" s="434"/>
      <c r="D8" s="434"/>
      <c r="E8" s="434"/>
      <c r="F8" s="434"/>
      <c r="G8" s="434"/>
      <c r="H8" s="434"/>
      <c r="I8" s="434"/>
      <c r="J8" s="434"/>
      <c r="K8" s="434"/>
      <c r="L8" s="434"/>
      <c r="M8" s="434"/>
      <c r="N8" s="435"/>
    </row>
    <row r="9" spans="1:14" s="1" customFormat="1" ht="28.5" customHeight="1" thickBot="1" x14ac:dyDescent="0.25">
      <c r="A9" s="425"/>
      <c r="B9" s="455"/>
      <c r="C9" s="455"/>
      <c r="D9" s="455"/>
      <c r="E9" s="455"/>
      <c r="F9" s="455"/>
      <c r="G9" s="455"/>
      <c r="H9" s="455"/>
      <c r="I9" s="72"/>
      <c r="J9" s="72"/>
    </row>
    <row r="10" spans="1:14" s="1" customFormat="1" ht="28.5" customHeight="1" thickBot="1" x14ac:dyDescent="0.25">
      <c r="A10" s="425"/>
      <c r="B10" s="459" t="s">
        <v>34</v>
      </c>
      <c r="C10" s="428" t="s">
        <v>35</v>
      </c>
      <c r="D10" s="428" t="s">
        <v>3</v>
      </c>
      <c r="E10" s="430" t="s">
        <v>22</v>
      </c>
      <c r="F10" s="430" t="s">
        <v>4</v>
      </c>
      <c r="G10" s="430" t="s">
        <v>10</v>
      </c>
      <c r="H10" s="430" t="s">
        <v>523</v>
      </c>
      <c r="I10" s="307" t="s">
        <v>734</v>
      </c>
      <c r="J10" s="307" t="s">
        <v>734</v>
      </c>
      <c r="K10" s="412" t="s">
        <v>8</v>
      </c>
      <c r="L10" s="410" t="s">
        <v>9</v>
      </c>
      <c r="M10" s="457" t="s">
        <v>7</v>
      </c>
      <c r="N10" s="457" t="s">
        <v>524</v>
      </c>
    </row>
    <row r="11" spans="1:14" s="3" customFormat="1" ht="28.5" customHeight="1" thickBot="1" x14ac:dyDescent="0.25">
      <c r="A11" s="425"/>
      <c r="B11" s="460"/>
      <c r="C11" s="429"/>
      <c r="D11" s="429"/>
      <c r="E11" s="431"/>
      <c r="F11" s="431"/>
      <c r="G11" s="431"/>
      <c r="H11" s="431"/>
      <c r="I11" s="308" t="s">
        <v>735</v>
      </c>
      <c r="J11" s="308" t="s">
        <v>744</v>
      </c>
      <c r="K11" s="462"/>
      <c r="L11" s="461"/>
      <c r="M11" s="458"/>
      <c r="N11" s="458"/>
    </row>
    <row r="12" spans="1:14" s="7" customFormat="1" ht="81" customHeight="1" x14ac:dyDescent="0.2">
      <c r="A12" s="425"/>
      <c r="B12" s="445" t="s">
        <v>41</v>
      </c>
      <c r="C12" s="496" t="s">
        <v>157</v>
      </c>
      <c r="D12" s="496" t="s">
        <v>61</v>
      </c>
      <c r="E12" s="283" t="s">
        <v>37</v>
      </c>
      <c r="F12" s="199" t="s">
        <v>42</v>
      </c>
      <c r="G12" s="200" t="s">
        <v>516</v>
      </c>
      <c r="H12" s="40">
        <v>3</v>
      </c>
      <c r="I12" s="323" t="s">
        <v>733</v>
      </c>
      <c r="J12" s="375">
        <v>0.33300000000000002</v>
      </c>
      <c r="K12" s="279">
        <v>44927</v>
      </c>
      <c r="L12" s="279">
        <v>45291</v>
      </c>
      <c r="M12" s="326" t="s">
        <v>46</v>
      </c>
      <c r="N12" s="172"/>
    </row>
    <row r="13" spans="1:14" s="7" customFormat="1" ht="91.5" customHeight="1" x14ac:dyDescent="0.2">
      <c r="B13" s="446"/>
      <c r="C13" s="414"/>
      <c r="D13" s="414"/>
      <c r="E13" s="90" t="s">
        <v>38</v>
      </c>
      <c r="F13" s="12" t="s">
        <v>161</v>
      </c>
      <c r="G13" s="165" t="s">
        <v>517</v>
      </c>
      <c r="H13" s="77">
        <v>2</v>
      </c>
      <c r="I13" s="39" t="s">
        <v>733</v>
      </c>
      <c r="J13" s="365" t="s">
        <v>733</v>
      </c>
      <c r="K13" s="281">
        <v>44927</v>
      </c>
      <c r="L13" s="281">
        <v>45291</v>
      </c>
      <c r="M13" s="8" t="s">
        <v>6</v>
      </c>
      <c r="N13" s="173"/>
    </row>
    <row r="14" spans="1:14" s="7" customFormat="1" ht="66" customHeight="1" x14ac:dyDescent="0.2">
      <c r="B14" s="446"/>
      <c r="C14" s="414"/>
      <c r="D14" s="414"/>
      <c r="E14" s="90" t="s">
        <v>39</v>
      </c>
      <c r="F14" s="90" t="s">
        <v>43</v>
      </c>
      <c r="G14" s="165" t="s">
        <v>47</v>
      </c>
      <c r="H14" s="77">
        <v>1</v>
      </c>
      <c r="I14" s="39" t="s">
        <v>733</v>
      </c>
      <c r="J14" s="365">
        <v>1</v>
      </c>
      <c r="K14" s="281">
        <v>44927</v>
      </c>
      <c r="L14" s="281">
        <v>45291</v>
      </c>
      <c r="M14" s="8" t="s">
        <v>6</v>
      </c>
      <c r="N14" s="173"/>
    </row>
    <row r="15" spans="1:14" s="7" customFormat="1" ht="42" customHeight="1" x14ac:dyDescent="0.2">
      <c r="B15" s="446"/>
      <c r="C15" s="414"/>
      <c r="D15" s="414"/>
      <c r="E15" s="498" t="s">
        <v>40</v>
      </c>
      <c r="F15" s="90" t="s">
        <v>165</v>
      </c>
      <c r="G15" s="11" t="s">
        <v>166</v>
      </c>
      <c r="H15" s="14">
        <v>6</v>
      </c>
      <c r="I15" s="41">
        <v>0.16666666666666699</v>
      </c>
      <c r="J15" s="365">
        <v>0.34</v>
      </c>
      <c r="K15" s="281">
        <v>44927</v>
      </c>
      <c r="L15" s="281">
        <v>45291</v>
      </c>
      <c r="M15" s="8" t="s">
        <v>6</v>
      </c>
      <c r="N15" s="173"/>
    </row>
    <row r="16" spans="1:14" s="7" customFormat="1" ht="65" customHeight="1" x14ac:dyDescent="0.2">
      <c r="B16" s="446"/>
      <c r="C16" s="414"/>
      <c r="D16" s="414"/>
      <c r="E16" s="498"/>
      <c r="F16" s="13" t="s">
        <v>45</v>
      </c>
      <c r="G16" s="165" t="s">
        <v>48</v>
      </c>
      <c r="H16" s="77">
        <v>1</v>
      </c>
      <c r="I16" s="39" t="s">
        <v>733</v>
      </c>
      <c r="J16" s="365" t="s">
        <v>733</v>
      </c>
      <c r="K16" s="281">
        <v>44927</v>
      </c>
      <c r="L16" s="281">
        <v>45291</v>
      </c>
      <c r="M16" s="8" t="s">
        <v>6</v>
      </c>
      <c r="N16" s="173"/>
    </row>
    <row r="17" spans="2:14" s="7" customFormat="1" ht="62.25" customHeight="1" x14ac:dyDescent="0.2">
      <c r="B17" s="446"/>
      <c r="C17" s="414"/>
      <c r="D17" s="414"/>
      <c r="E17" s="456" t="s">
        <v>518</v>
      </c>
      <c r="F17" s="65" t="s">
        <v>26</v>
      </c>
      <c r="G17" s="27" t="s">
        <v>50</v>
      </c>
      <c r="H17" s="77">
        <v>4</v>
      </c>
      <c r="I17" s="39">
        <v>0.25</v>
      </c>
      <c r="J17" s="150">
        <v>0.5</v>
      </c>
      <c r="K17" s="281">
        <v>44927</v>
      </c>
      <c r="L17" s="281">
        <v>45291</v>
      </c>
      <c r="M17" s="8" t="s">
        <v>6</v>
      </c>
      <c r="N17" s="173"/>
    </row>
    <row r="18" spans="2:14" s="7" customFormat="1" ht="56.25" customHeight="1" x14ac:dyDescent="0.2">
      <c r="B18" s="446"/>
      <c r="C18" s="414"/>
      <c r="D18" s="414"/>
      <c r="E18" s="456"/>
      <c r="F18" s="65" t="s">
        <v>27</v>
      </c>
      <c r="G18" s="27" t="s">
        <v>52</v>
      </c>
      <c r="H18" s="77">
        <v>1</v>
      </c>
      <c r="I18" s="39">
        <v>1</v>
      </c>
      <c r="J18" s="150">
        <v>1</v>
      </c>
      <c r="K18" s="281">
        <v>44927</v>
      </c>
      <c r="L18" s="281">
        <v>45291</v>
      </c>
      <c r="M18" s="8" t="s">
        <v>167</v>
      </c>
      <c r="N18" s="173"/>
    </row>
    <row r="19" spans="2:14" s="7" customFormat="1" ht="37" customHeight="1" x14ac:dyDescent="0.2">
      <c r="B19" s="446"/>
      <c r="C19" s="414"/>
      <c r="D19" s="414"/>
      <c r="E19" s="456"/>
      <c r="F19" s="65" t="s">
        <v>28</v>
      </c>
      <c r="G19" s="27" t="s">
        <v>53</v>
      </c>
      <c r="H19" s="77">
        <v>3</v>
      </c>
      <c r="I19" s="39" t="s">
        <v>733</v>
      </c>
      <c r="J19" s="150">
        <v>0.33300000000000002</v>
      </c>
      <c r="K19" s="281">
        <v>44927</v>
      </c>
      <c r="L19" s="281">
        <v>45291</v>
      </c>
      <c r="M19" s="8" t="s">
        <v>46</v>
      </c>
      <c r="N19" s="173"/>
    </row>
    <row r="20" spans="2:14" ht="55" customHeight="1" x14ac:dyDescent="0.2">
      <c r="B20" s="446"/>
      <c r="C20" s="414"/>
      <c r="D20" s="414"/>
      <c r="E20" s="456"/>
      <c r="F20" s="65" t="s">
        <v>29</v>
      </c>
      <c r="G20" s="27" t="s">
        <v>54</v>
      </c>
      <c r="H20" s="77">
        <v>5</v>
      </c>
      <c r="I20" s="211">
        <v>1</v>
      </c>
      <c r="J20" s="150">
        <v>1</v>
      </c>
      <c r="K20" s="281">
        <v>44927</v>
      </c>
      <c r="L20" s="281">
        <v>45291</v>
      </c>
      <c r="M20" s="8" t="s">
        <v>6</v>
      </c>
      <c r="N20" s="193"/>
    </row>
    <row r="21" spans="2:14" ht="72" customHeight="1" x14ac:dyDescent="0.2">
      <c r="B21" s="446"/>
      <c r="C21" s="414"/>
      <c r="D21" s="414"/>
      <c r="E21" s="456"/>
      <c r="F21" s="65" t="s">
        <v>173</v>
      </c>
      <c r="G21" s="27" t="s">
        <v>174</v>
      </c>
      <c r="H21" s="77">
        <v>1</v>
      </c>
      <c r="I21" s="39">
        <v>1</v>
      </c>
      <c r="J21" s="191">
        <v>1</v>
      </c>
      <c r="K21" s="281">
        <v>44927</v>
      </c>
      <c r="L21" s="281">
        <v>45291</v>
      </c>
      <c r="M21" s="8" t="s">
        <v>6</v>
      </c>
      <c r="N21" s="193"/>
    </row>
    <row r="22" spans="2:14" ht="79" customHeight="1" x14ac:dyDescent="0.2">
      <c r="B22" s="446"/>
      <c r="C22" s="414"/>
      <c r="D22" s="414"/>
      <c r="E22" s="456"/>
      <c r="F22" s="18" t="s">
        <v>169</v>
      </c>
      <c r="G22" s="18" t="s">
        <v>170</v>
      </c>
      <c r="H22" s="77">
        <v>2</v>
      </c>
      <c r="I22" s="39" t="s">
        <v>733</v>
      </c>
      <c r="J22" s="151">
        <v>1</v>
      </c>
      <c r="K22" s="281">
        <v>44927</v>
      </c>
      <c r="L22" s="281">
        <v>45291</v>
      </c>
      <c r="M22" s="8" t="s">
        <v>6</v>
      </c>
      <c r="N22" s="193"/>
    </row>
    <row r="23" spans="2:14" ht="70" customHeight="1" x14ac:dyDescent="0.2">
      <c r="B23" s="446"/>
      <c r="C23" s="414"/>
      <c r="D23" s="414"/>
      <c r="E23" s="456"/>
      <c r="F23" s="65" t="s">
        <v>168</v>
      </c>
      <c r="G23" s="27" t="s">
        <v>171</v>
      </c>
      <c r="H23" s="77">
        <v>1</v>
      </c>
      <c r="I23" s="39">
        <v>1</v>
      </c>
      <c r="J23" s="9">
        <v>1</v>
      </c>
      <c r="K23" s="281">
        <v>44927</v>
      </c>
      <c r="L23" s="281">
        <v>45291</v>
      </c>
      <c r="M23" s="8" t="s">
        <v>172</v>
      </c>
      <c r="N23" s="193"/>
    </row>
    <row r="24" spans="2:14" ht="57.75" customHeight="1" x14ac:dyDescent="0.2">
      <c r="B24" s="446"/>
      <c r="C24" s="414"/>
      <c r="D24" s="414"/>
      <c r="E24" s="181" t="s">
        <v>519</v>
      </c>
      <c r="F24" s="65" t="s">
        <v>44</v>
      </c>
      <c r="G24" s="27" t="s">
        <v>33</v>
      </c>
      <c r="H24" s="77">
        <v>2</v>
      </c>
      <c r="I24" s="39" t="s">
        <v>733</v>
      </c>
      <c r="J24" s="344">
        <v>0.5</v>
      </c>
      <c r="K24" s="281">
        <v>44927</v>
      </c>
      <c r="L24" s="281">
        <v>45291</v>
      </c>
      <c r="M24" s="77" t="s">
        <v>6</v>
      </c>
      <c r="N24" s="193"/>
    </row>
    <row r="25" spans="2:14" ht="63" customHeight="1" x14ac:dyDescent="0.2">
      <c r="B25" s="446"/>
      <c r="C25" s="414"/>
      <c r="D25" s="414"/>
      <c r="E25" s="456" t="s">
        <v>25</v>
      </c>
      <c r="F25" s="65" t="s">
        <v>179</v>
      </c>
      <c r="G25" s="27" t="s">
        <v>180</v>
      </c>
      <c r="H25" s="29">
        <v>1</v>
      </c>
      <c r="I25" s="211">
        <v>1</v>
      </c>
      <c r="J25" s="344">
        <v>1</v>
      </c>
      <c r="K25" s="281">
        <v>44927</v>
      </c>
      <c r="L25" s="281">
        <v>45291</v>
      </c>
      <c r="M25" s="8" t="s">
        <v>49</v>
      </c>
      <c r="N25" s="193"/>
    </row>
    <row r="26" spans="2:14" ht="54" customHeight="1" x14ac:dyDescent="0.2">
      <c r="B26" s="446"/>
      <c r="C26" s="414"/>
      <c r="D26" s="414"/>
      <c r="E26" s="456"/>
      <c r="F26" s="65" t="s">
        <v>181</v>
      </c>
      <c r="G26" s="27" t="s">
        <v>182</v>
      </c>
      <c r="H26" s="39">
        <v>0.9</v>
      </c>
      <c r="I26" s="211">
        <v>0.25</v>
      </c>
      <c r="J26" s="344">
        <v>0.25</v>
      </c>
      <c r="K26" s="281">
        <v>44927</v>
      </c>
      <c r="L26" s="281">
        <v>45291</v>
      </c>
      <c r="M26" s="8" t="s">
        <v>6</v>
      </c>
      <c r="N26" s="193"/>
    </row>
    <row r="27" spans="2:14" ht="60" customHeight="1" x14ac:dyDescent="0.2">
      <c r="B27" s="446"/>
      <c r="C27" s="414"/>
      <c r="D27" s="414"/>
      <c r="E27" s="456"/>
      <c r="F27" s="65" t="s">
        <v>30</v>
      </c>
      <c r="G27" s="51" t="s">
        <v>55</v>
      </c>
      <c r="H27" s="39">
        <v>1</v>
      </c>
      <c r="I27" s="39">
        <v>0.25</v>
      </c>
      <c r="J27" s="344">
        <v>0.25</v>
      </c>
      <c r="K27" s="281">
        <v>44927</v>
      </c>
      <c r="L27" s="281">
        <v>45291</v>
      </c>
      <c r="M27" s="8" t="s">
        <v>6</v>
      </c>
      <c r="N27" s="193"/>
    </row>
    <row r="28" spans="2:14" ht="60" customHeight="1" x14ac:dyDescent="0.2">
      <c r="B28" s="446"/>
      <c r="C28" s="414"/>
      <c r="D28" s="414"/>
      <c r="E28" s="456"/>
      <c r="F28" s="65" t="s">
        <v>56</v>
      </c>
      <c r="G28" s="51" t="s">
        <v>520</v>
      </c>
      <c r="H28" s="29">
        <v>2</v>
      </c>
      <c r="I28" s="211">
        <v>0.5</v>
      </c>
      <c r="J28" s="344">
        <v>0.5</v>
      </c>
      <c r="K28" s="281">
        <v>44927</v>
      </c>
      <c r="L28" s="281">
        <v>45291</v>
      </c>
      <c r="M28" s="8" t="s">
        <v>6</v>
      </c>
      <c r="N28" s="193"/>
    </row>
    <row r="29" spans="2:14" ht="57" customHeight="1" x14ac:dyDescent="0.2">
      <c r="B29" s="446"/>
      <c r="C29" s="414"/>
      <c r="D29" s="414"/>
      <c r="E29" s="456"/>
      <c r="F29" s="65" t="s">
        <v>31</v>
      </c>
      <c r="G29" s="51" t="s">
        <v>36</v>
      </c>
      <c r="H29" s="77">
        <v>1</v>
      </c>
      <c r="I29" s="39">
        <v>1</v>
      </c>
      <c r="J29" s="344">
        <v>1</v>
      </c>
      <c r="K29" s="48" t="s">
        <v>521</v>
      </c>
      <c r="L29" s="48" t="s">
        <v>521</v>
      </c>
      <c r="M29" s="8" t="s">
        <v>175</v>
      </c>
      <c r="N29" s="193"/>
    </row>
    <row r="30" spans="2:14" ht="78" customHeight="1" x14ac:dyDescent="0.2">
      <c r="B30" s="446"/>
      <c r="C30" s="414"/>
      <c r="D30" s="414"/>
      <c r="E30" s="499" t="s">
        <v>183</v>
      </c>
      <c r="F30" s="65" t="s">
        <v>57</v>
      </c>
      <c r="G30" s="27" t="s">
        <v>58</v>
      </c>
      <c r="H30" s="29">
        <v>1</v>
      </c>
      <c r="I30" s="211" t="s">
        <v>733</v>
      </c>
      <c r="J30" s="344">
        <v>1</v>
      </c>
      <c r="K30" s="8" t="s">
        <v>522</v>
      </c>
      <c r="L30" s="8" t="s">
        <v>522</v>
      </c>
      <c r="M30" s="8" t="s">
        <v>6</v>
      </c>
      <c r="N30" s="193"/>
    </row>
    <row r="31" spans="2:14" ht="59" customHeight="1" thickBot="1" x14ac:dyDescent="0.25">
      <c r="B31" s="447"/>
      <c r="C31" s="497"/>
      <c r="D31" s="497"/>
      <c r="E31" s="500"/>
      <c r="F31" s="176" t="s">
        <v>32</v>
      </c>
      <c r="G31" s="38" t="s">
        <v>59</v>
      </c>
      <c r="H31" s="74">
        <v>3</v>
      </c>
      <c r="I31" s="331">
        <v>0.33333333333333331</v>
      </c>
      <c r="J31" s="296">
        <v>0.33</v>
      </c>
      <c r="K31" s="282">
        <v>44927</v>
      </c>
      <c r="L31" s="282">
        <v>45291</v>
      </c>
      <c r="M31" s="325" t="s">
        <v>60</v>
      </c>
      <c r="N31" s="195"/>
    </row>
    <row r="32" spans="2:14" ht="12" customHeight="1" x14ac:dyDescent="0.2">
      <c r="H32" s="7"/>
      <c r="I32" s="19">
        <f>AVERAGE(I12:I31)</f>
        <v>0.64583333333333337</v>
      </c>
      <c r="J32" s="19">
        <f>AVERAGE(J12:J31)</f>
        <v>0.68533333333333335</v>
      </c>
      <c r="K32" s="480" t="s">
        <v>5</v>
      </c>
      <c r="L32" s="480"/>
      <c r="M32" s="480"/>
    </row>
    <row r="33" s="4" customFormat="1" x14ac:dyDescent="0.2"/>
  </sheetData>
  <mergeCells count="31">
    <mergeCell ref="M1:N1"/>
    <mergeCell ref="M2:N2"/>
    <mergeCell ref="M3:N3"/>
    <mergeCell ref="K32:M32"/>
    <mergeCell ref="B12:B31"/>
    <mergeCell ref="C12:C31"/>
    <mergeCell ref="C10:C11"/>
    <mergeCell ref="D12:D31"/>
    <mergeCell ref="E15:E16"/>
    <mergeCell ref="E17:E23"/>
    <mergeCell ref="E25:E29"/>
    <mergeCell ref="E30:E31"/>
    <mergeCell ref="K10:K11"/>
    <mergeCell ref="L10:L11"/>
    <mergeCell ref="M10:M11"/>
    <mergeCell ref="A1:A12"/>
    <mergeCell ref="B9:H9"/>
    <mergeCell ref="B1:C4"/>
    <mergeCell ref="B10:B11"/>
    <mergeCell ref="D10:D11"/>
    <mergeCell ref="E10:E11"/>
    <mergeCell ref="G10:G11"/>
    <mergeCell ref="H10:H11"/>
    <mergeCell ref="F10:F11"/>
    <mergeCell ref="B5:G5"/>
    <mergeCell ref="B8:N8"/>
    <mergeCell ref="N10:N11"/>
    <mergeCell ref="D1:L4"/>
    <mergeCell ref="B6:N6"/>
    <mergeCell ref="B7:N7"/>
    <mergeCell ref="M4:N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M38"/>
  <sheetViews>
    <sheetView topLeftCell="G31" zoomScale="89" zoomScaleNormal="90" workbookViewId="0">
      <selection activeCell="M34" sqref="M34"/>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9" width="20.83203125" style="4" customWidth="1"/>
    <col min="10" max="10" width="22" style="4" customWidth="1"/>
    <col min="11" max="12" width="30.5" style="4" customWidth="1"/>
    <col min="13" max="13" width="25.1640625" style="4" customWidth="1"/>
    <col min="14"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8" width="11.5" style="4"/>
    <col min="16379" max="16384" width="11.5" style="4" customWidth="1"/>
  </cols>
  <sheetData>
    <row r="1" spans="1:13" s="1" customFormat="1" ht="21.75" customHeight="1" x14ac:dyDescent="0.2">
      <c r="A1" s="58"/>
      <c r="B1" s="436"/>
      <c r="C1" s="437"/>
      <c r="D1" s="419" t="s">
        <v>678</v>
      </c>
      <c r="E1" s="420"/>
      <c r="F1" s="420"/>
      <c r="G1" s="420"/>
      <c r="H1" s="420"/>
      <c r="I1" s="420"/>
      <c r="J1" s="420"/>
      <c r="K1" s="421"/>
      <c r="L1" s="472" t="s">
        <v>0</v>
      </c>
      <c r="M1" s="473"/>
    </row>
    <row r="2" spans="1:13" s="1" customFormat="1" ht="21.75" customHeight="1" x14ac:dyDescent="0.2">
      <c r="A2" s="58"/>
      <c r="B2" s="438"/>
      <c r="C2" s="439"/>
      <c r="D2" s="419"/>
      <c r="E2" s="420"/>
      <c r="F2" s="420"/>
      <c r="G2" s="420"/>
      <c r="H2" s="420"/>
      <c r="I2" s="420"/>
      <c r="J2" s="420"/>
      <c r="K2" s="421"/>
      <c r="L2" s="474" t="s">
        <v>731</v>
      </c>
      <c r="M2" s="475"/>
    </row>
    <row r="3" spans="1:13" s="1" customFormat="1" ht="21.75" customHeight="1" x14ac:dyDescent="0.2">
      <c r="A3" s="58"/>
      <c r="B3" s="438"/>
      <c r="C3" s="439"/>
      <c r="D3" s="419"/>
      <c r="E3" s="420"/>
      <c r="F3" s="420"/>
      <c r="G3" s="420"/>
      <c r="H3" s="420"/>
      <c r="I3" s="420"/>
      <c r="J3" s="420"/>
      <c r="K3" s="421"/>
      <c r="L3" s="474" t="s">
        <v>103</v>
      </c>
      <c r="M3" s="475"/>
    </row>
    <row r="4" spans="1:13" s="1" customFormat="1" ht="21.75" customHeight="1" thickBot="1" x14ac:dyDescent="0.25">
      <c r="A4" s="58"/>
      <c r="B4" s="440"/>
      <c r="C4" s="441"/>
      <c r="D4" s="422"/>
      <c r="E4" s="423"/>
      <c r="F4" s="423"/>
      <c r="G4" s="423"/>
      <c r="H4" s="423"/>
      <c r="I4" s="423"/>
      <c r="J4" s="423"/>
      <c r="K4" s="424"/>
      <c r="L4" s="476" t="s">
        <v>1</v>
      </c>
      <c r="M4" s="477"/>
    </row>
    <row r="5" spans="1:13" s="1" customFormat="1" ht="28.5" customHeight="1" thickBot="1" x14ac:dyDescent="0.25">
      <c r="A5" s="58"/>
      <c r="B5" s="426"/>
      <c r="C5" s="426"/>
      <c r="D5" s="426"/>
      <c r="E5" s="426"/>
      <c r="F5" s="426"/>
      <c r="G5" s="426"/>
      <c r="H5" s="426"/>
      <c r="I5" s="426"/>
      <c r="J5" s="426"/>
      <c r="K5" s="426"/>
      <c r="L5" s="427"/>
      <c r="M5" s="427"/>
    </row>
    <row r="6" spans="1:13" s="1" customFormat="1" ht="28.5" customHeight="1" thickBot="1" x14ac:dyDescent="0.25">
      <c r="A6" s="58"/>
      <c r="B6" s="433" t="s">
        <v>694</v>
      </c>
      <c r="C6" s="434"/>
      <c r="D6" s="434"/>
      <c r="E6" s="434"/>
      <c r="F6" s="434"/>
      <c r="G6" s="434"/>
      <c r="H6" s="434"/>
      <c r="I6" s="434"/>
      <c r="J6" s="434"/>
      <c r="K6" s="434"/>
      <c r="L6" s="434"/>
      <c r="M6" s="435"/>
    </row>
    <row r="7" spans="1:13" s="1" customFormat="1" ht="28.5" customHeight="1" thickBot="1" x14ac:dyDescent="0.25">
      <c r="A7" s="58"/>
      <c r="B7" s="433" t="s">
        <v>223</v>
      </c>
      <c r="C7" s="434"/>
      <c r="D7" s="434"/>
      <c r="E7" s="434"/>
      <c r="F7" s="434"/>
      <c r="G7" s="434"/>
      <c r="H7" s="434"/>
      <c r="I7" s="434"/>
      <c r="J7" s="434"/>
      <c r="K7" s="434"/>
      <c r="L7" s="434"/>
      <c r="M7" s="435"/>
    </row>
    <row r="8" spans="1:13" s="2" customFormat="1" ht="29.25" customHeight="1" thickBot="1" x14ac:dyDescent="0.25">
      <c r="A8" s="58"/>
      <c r="B8" s="433" t="s">
        <v>693</v>
      </c>
      <c r="C8" s="434"/>
      <c r="D8" s="434"/>
      <c r="E8" s="434"/>
      <c r="F8" s="434"/>
      <c r="G8" s="434"/>
      <c r="H8" s="434"/>
      <c r="I8" s="434"/>
      <c r="J8" s="434"/>
      <c r="K8" s="434"/>
      <c r="L8" s="434"/>
      <c r="M8" s="435"/>
    </row>
    <row r="9" spans="1:13" s="1" customFormat="1" ht="16.5" customHeight="1" thickBot="1" x14ac:dyDescent="0.25">
      <c r="A9" s="58"/>
      <c r="B9" s="66"/>
      <c r="C9" s="66"/>
      <c r="D9" s="66"/>
      <c r="E9" s="66"/>
      <c r="F9" s="66"/>
      <c r="G9" s="66"/>
      <c r="H9" s="66"/>
      <c r="I9" s="66"/>
      <c r="J9" s="66"/>
    </row>
    <row r="10" spans="1:13" s="1" customFormat="1" ht="28.5" customHeight="1" thickBot="1" x14ac:dyDescent="0.25">
      <c r="A10" s="58"/>
      <c r="B10" s="428" t="s">
        <v>206</v>
      </c>
      <c r="C10" s="430" t="s">
        <v>3</v>
      </c>
      <c r="D10" s="430" t="s">
        <v>22</v>
      </c>
      <c r="E10" s="430" t="s">
        <v>4</v>
      </c>
      <c r="F10" s="430" t="s">
        <v>10</v>
      </c>
      <c r="G10" s="430" t="s">
        <v>313</v>
      </c>
      <c r="H10" s="307" t="s">
        <v>734</v>
      </c>
      <c r="I10" s="307" t="s">
        <v>734</v>
      </c>
      <c r="J10" s="412" t="s">
        <v>8</v>
      </c>
      <c r="K10" s="410" t="s">
        <v>9</v>
      </c>
      <c r="L10" s="410" t="s">
        <v>7</v>
      </c>
      <c r="M10" s="410" t="s">
        <v>524</v>
      </c>
    </row>
    <row r="11" spans="1:13" s="3" customFormat="1" ht="28.5" customHeight="1" thickBot="1" x14ac:dyDescent="0.25">
      <c r="A11" s="58"/>
      <c r="B11" s="429"/>
      <c r="C11" s="431"/>
      <c r="D11" s="431"/>
      <c r="E11" s="431"/>
      <c r="F11" s="431"/>
      <c r="G11" s="431"/>
      <c r="H11" s="308" t="s">
        <v>735</v>
      </c>
      <c r="I11" s="308" t="s">
        <v>744</v>
      </c>
      <c r="J11" s="462"/>
      <c r="K11" s="461"/>
      <c r="L11" s="461"/>
      <c r="M11" s="461"/>
    </row>
    <row r="12" spans="1:13" s="7" customFormat="1" ht="129" customHeight="1" x14ac:dyDescent="0.2">
      <c r="A12" s="58"/>
      <c r="B12" s="509" t="s">
        <v>228</v>
      </c>
      <c r="C12" s="506" t="s">
        <v>233</v>
      </c>
      <c r="D12" s="504" t="s">
        <v>218</v>
      </c>
      <c r="E12" s="146" t="s">
        <v>437</v>
      </c>
      <c r="F12" s="146" t="s">
        <v>364</v>
      </c>
      <c r="G12" s="162">
        <f>1/1</f>
        <v>1</v>
      </c>
      <c r="H12" s="162">
        <v>1</v>
      </c>
      <c r="I12" s="162">
        <v>1</v>
      </c>
      <c r="J12" s="285">
        <v>44927</v>
      </c>
      <c r="K12" s="285">
        <v>45291</v>
      </c>
      <c r="L12" s="221" t="s">
        <v>256</v>
      </c>
      <c r="M12" s="106"/>
    </row>
    <row r="13" spans="1:13" s="7" customFormat="1" ht="129" customHeight="1" x14ac:dyDescent="0.2">
      <c r="A13" s="58"/>
      <c r="B13" s="510"/>
      <c r="C13" s="507"/>
      <c r="D13" s="505"/>
      <c r="E13" s="164" t="s">
        <v>586</v>
      </c>
      <c r="F13" s="327" t="s">
        <v>585</v>
      </c>
      <c r="G13" s="104">
        <v>0.9</v>
      </c>
      <c r="H13" s="356">
        <f>4/20</f>
        <v>0.2</v>
      </c>
      <c r="I13" s="356">
        <f>11/20</f>
        <v>0.55000000000000004</v>
      </c>
      <c r="J13" s="286">
        <v>44927</v>
      </c>
      <c r="K13" s="286">
        <v>45291</v>
      </c>
      <c r="L13" s="220" t="s">
        <v>256</v>
      </c>
      <c r="M13" s="107"/>
    </row>
    <row r="14" spans="1:13" s="7" customFormat="1" ht="234" customHeight="1" x14ac:dyDescent="0.2">
      <c r="A14" s="58"/>
      <c r="B14" s="510"/>
      <c r="C14" s="507"/>
      <c r="D14" s="170" t="s">
        <v>373</v>
      </c>
      <c r="E14" s="164" t="s">
        <v>438</v>
      </c>
      <c r="F14" s="164" t="s">
        <v>439</v>
      </c>
      <c r="G14" s="163">
        <v>2</v>
      </c>
      <c r="H14" s="92" t="s">
        <v>733</v>
      </c>
      <c r="I14" s="92">
        <v>0.5</v>
      </c>
      <c r="J14" s="286">
        <v>44927</v>
      </c>
      <c r="K14" s="286">
        <v>45291</v>
      </c>
      <c r="L14" s="220" t="s">
        <v>256</v>
      </c>
      <c r="M14" s="376" t="s">
        <v>746</v>
      </c>
    </row>
    <row r="15" spans="1:13" s="7" customFormat="1" ht="43.5" customHeight="1" x14ac:dyDescent="0.2">
      <c r="A15" s="58"/>
      <c r="B15" s="510"/>
      <c r="C15" s="503" t="s">
        <v>62</v>
      </c>
      <c r="D15" s="503" t="s">
        <v>265</v>
      </c>
      <c r="E15" s="164" t="s">
        <v>440</v>
      </c>
      <c r="F15" s="94" t="s">
        <v>203</v>
      </c>
      <c r="G15" s="147">
        <f>1/1</f>
        <v>1</v>
      </c>
      <c r="H15" s="147">
        <v>1</v>
      </c>
      <c r="I15" s="147">
        <v>1</v>
      </c>
      <c r="J15" s="286">
        <v>44927</v>
      </c>
      <c r="K15" s="286">
        <v>45291</v>
      </c>
      <c r="L15" s="129" t="s">
        <v>145</v>
      </c>
      <c r="M15" s="98"/>
    </row>
    <row r="16" spans="1:13" s="7" customFormat="1" ht="66" customHeight="1" x14ac:dyDescent="0.2">
      <c r="A16" s="58"/>
      <c r="B16" s="510"/>
      <c r="C16" s="503"/>
      <c r="D16" s="503"/>
      <c r="E16" s="164" t="s">
        <v>441</v>
      </c>
      <c r="F16" s="158" t="s">
        <v>699</v>
      </c>
      <c r="G16" s="147">
        <f>1/1</f>
        <v>1</v>
      </c>
      <c r="H16" s="147" t="s">
        <v>733</v>
      </c>
      <c r="I16" s="147">
        <v>0.5</v>
      </c>
      <c r="J16" s="286">
        <v>44927</v>
      </c>
      <c r="K16" s="286">
        <v>45291</v>
      </c>
      <c r="L16" s="129" t="s">
        <v>145</v>
      </c>
      <c r="M16" s="115"/>
    </row>
    <row r="17" spans="1:13" s="7" customFormat="1" ht="66" customHeight="1" x14ac:dyDescent="0.2">
      <c r="A17" s="58"/>
      <c r="B17" s="510"/>
      <c r="C17" s="503"/>
      <c r="D17" s="503"/>
      <c r="E17" s="164" t="s">
        <v>442</v>
      </c>
      <c r="F17" s="158" t="s">
        <v>367</v>
      </c>
      <c r="G17" s="147">
        <v>1</v>
      </c>
      <c r="H17" s="147" t="s">
        <v>733</v>
      </c>
      <c r="I17" s="147">
        <v>0.5</v>
      </c>
      <c r="J17" s="286">
        <v>44927</v>
      </c>
      <c r="K17" s="286">
        <v>45291</v>
      </c>
      <c r="L17" s="99" t="s">
        <v>597</v>
      </c>
      <c r="M17" s="115"/>
    </row>
    <row r="18" spans="1:13" s="7" customFormat="1" ht="66" customHeight="1" x14ac:dyDescent="0.2">
      <c r="A18" s="58"/>
      <c r="B18" s="510"/>
      <c r="C18" s="503"/>
      <c r="D18" s="503"/>
      <c r="E18" s="159" t="s">
        <v>443</v>
      </c>
      <c r="F18" s="94" t="s">
        <v>365</v>
      </c>
      <c r="G18" s="145">
        <v>1</v>
      </c>
      <c r="H18" s="145">
        <v>1</v>
      </c>
      <c r="I18" s="145">
        <v>1</v>
      </c>
      <c r="J18" s="286">
        <v>44927</v>
      </c>
      <c r="K18" s="286">
        <v>45291</v>
      </c>
      <c r="L18" s="129" t="s">
        <v>145</v>
      </c>
      <c r="M18" s="98"/>
    </row>
    <row r="19" spans="1:13" s="7" customFormat="1" ht="66" customHeight="1" x14ac:dyDescent="0.2">
      <c r="A19" s="58"/>
      <c r="B19" s="510"/>
      <c r="C19" s="503"/>
      <c r="D19" s="503"/>
      <c r="E19" s="164" t="s">
        <v>444</v>
      </c>
      <c r="F19" s="99" t="s">
        <v>366</v>
      </c>
      <c r="G19" s="145">
        <v>1</v>
      </c>
      <c r="H19" s="145" t="s">
        <v>733</v>
      </c>
      <c r="I19" s="145">
        <v>0.5</v>
      </c>
      <c r="J19" s="286">
        <v>44927</v>
      </c>
      <c r="K19" s="286">
        <v>45291</v>
      </c>
      <c r="L19" s="129" t="s">
        <v>145</v>
      </c>
      <c r="M19" s="98"/>
    </row>
    <row r="20" spans="1:13" s="7" customFormat="1" ht="62.25" customHeight="1" x14ac:dyDescent="0.2">
      <c r="A20" s="58"/>
      <c r="B20" s="510"/>
      <c r="C20" s="503"/>
      <c r="D20" s="503"/>
      <c r="E20" s="164" t="s">
        <v>511</v>
      </c>
      <c r="F20" s="99" t="s">
        <v>368</v>
      </c>
      <c r="G20" s="145">
        <v>1</v>
      </c>
      <c r="H20" s="145" t="s">
        <v>733</v>
      </c>
      <c r="I20" s="145">
        <v>0.5</v>
      </c>
      <c r="J20" s="286">
        <v>44927</v>
      </c>
      <c r="K20" s="286">
        <v>45291</v>
      </c>
      <c r="L20" s="129" t="s">
        <v>145</v>
      </c>
      <c r="M20" s="98"/>
    </row>
    <row r="21" spans="1:13" s="7" customFormat="1" ht="78" customHeight="1" x14ac:dyDescent="0.2">
      <c r="A21" s="58"/>
      <c r="B21" s="510"/>
      <c r="C21" s="513" t="s">
        <v>234</v>
      </c>
      <c r="D21" s="501" t="s">
        <v>229</v>
      </c>
      <c r="E21" s="164" t="s">
        <v>445</v>
      </c>
      <c r="F21" s="340" t="s">
        <v>369</v>
      </c>
      <c r="G21" s="104" t="s">
        <v>701</v>
      </c>
      <c r="H21" s="104">
        <v>0</v>
      </c>
      <c r="I21" s="104">
        <f>2/2</f>
        <v>1</v>
      </c>
      <c r="J21" s="286">
        <v>44927</v>
      </c>
      <c r="K21" s="286">
        <v>45291</v>
      </c>
      <c r="L21" s="185" t="s">
        <v>146</v>
      </c>
      <c r="M21" s="187"/>
    </row>
    <row r="22" spans="1:13" s="7" customFormat="1" ht="91" customHeight="1" x14ac:dyDescent="0.2">
      <c r="A22" s="58"/>
      <c r="B22" s="510"/>
      <c r="C22" s="513"/>
      <c r="D22" s="501"/>
      <c r="E22" s="164" t="s">
        <v>446</v>
      </c>
      <c r="F22" s="99" t="s">
        <v>370</v>
      </c>
      <c r="G22" s="130" t="s">
        <v>255</v>
      </c>
      <c r="H22" s="110" t="s">
        <v>733</v>
      </c>
      <c r="I22" s="110" t="s">
        <v>733</v>
      </c>
      <c r="J22" s="286">
        <v>44927</v>
      </c>
      <c r="K22" s="286">
        <v>45291</v>
      </c>
      <c r="L22" s="185" t="s">
        <v>596</v>
      </c>
      <c r="M22" s="187"/>
    </row>
    <row r="23" spans="1:13" s="7" customFormat="1" ht="91" customHeight="1" x14ac:dyDescent="0.2">
      <c r="A23" s="58"/>
      <c r="B23" s="510"/>
      <c r="C23" s="508" t="s">
        <v>238</v>
      </c>
      <c r="D23" s="516" t="s">
        <v>232</v>
      </c>
      <c r="E23" s="129" t="s">
        <v>739</v>
      </c>
      <c r="F23" s="158" t="s">
        <v>741</v>
      </c>
      <c r="G23" s="110">
        <v>1</v>
      </c>
      <c r="H23" s="185" t="s">
        <v>733</v>
      </c>
      <c r="I23" s="185" t="s">
        <v>733</v>
      </c>
      <c r="J23" s="286">
        <v>44927</v>
      </c>
      <c r="K23" s="286">
        <v>45291</v>
      </c>
      <c r="L23" s="185" t="s">
        <v>146</v>
      </c>
      <c r="M23" s="187"/>
    </row>
    <row r="24" spans="1:13" s="7" customFormat="1" ht="91" customHeight="1" x14ac:dyDescent="0.2">
      <c r="A24" s="58"/>
      <c r="B24" s="510"/>
      <c r="C24" s="508"/>
      <c r="D24" s="517"/>
      <c r="E24" s="129" t="s">
        <v>740</v>
      </c>
      <c r="F24" s="158" t="s">
        <v>743</v>
      </c>
      <c r="G24" s="110">
        <v>1</v>
      </c>
      <c r="H24" s="110" t="s">
        <v>733</v>
      </c>
      <c r="I24" s="110">
        <v>1</v>
      </c>
      <c r="J24" s="286">
        <v>44927</v>
      </c>
      <c r="K24" s="286">
        <v>45291</v>
      </c>
      <c r="L24" s="185" t="s">
        <v>146</v>
      </c>
      <c r="M24" s="187"/>
    </row>
    <row r="25" spans="1:13" s="7" customFormat="1" ht="97" customHeight="1" x14ac:dyDescent="0.2">
      <c r="A25" s="58"/>
      <c r="B25" s="510"/>
      <c r="C25" s="508"/>
      <c r="D25" s="508" t="s">
        <v>232</v>
      </c>
      <c r="E25" s="508" t="s">
        <v>607</v>
      </c>
      <c r="F25" s="184" t="s">
        <v>742</v>
      </c>
      <c r="G25" s="110">
        <v>0.9</v>
      </c>
      <c r="H25" s="110" t="s">
        <v>733</v>
      </c>
      <c r="I25" s="110" t="s">
        <v>733</v>
      </c>
      <c r="J25" s="286">
        <v>44927</v>
      </c>
      <c r="K25" s="286">
        <v>45291</v>
      </c>
      <c r="L25" s="185" t="s">
        <v>146</v>
      </c>
      <c r="M25" s="187"/>
    </row>
    <row r="26" spans="1:13" s="7" customFormat="1" ht="97" customHeight="1" x14ac:dyDescent="0.2">
      <c r="A26" s="58"/>
      <c r="B26" s="510"/>
      <c r="C26" s="508"/>
      <c r="D26" s="508"/>
      <c r="E26" s="508"/>
      <c r="F26" s="184" t="s">
        <v>608</v>
      </c>
      <c r="G26" s="110">
        <v>0.9</v>
      </c>
      <c r="H26" s="110">
        <v>1</v>
      </c>
      <c r="I26" s="110" t="s">
        <v>733</v>
      </c>
      <c r="J26" s="286">
        <v>44927</v>
      </c>
      <c r="K26" s="286">
        <v>45291</v>
      </c>
      <c r="L26" s="185" t="s">
        <v>146</v>
      </c>
      <c r="M26" s="187"/>
    </row>
    <row r="27" spans="1:13" s="7" customFormat="1" ht="120.75" customHeight="1" x14ac:dyDescent="0.2">
      <c r="A27" s="58"/>
      <c r="B27" s="510"/>
      <c r="C27" s="143" t="s">
        <v>21</v>
      </c>
      <c r="D27" s="184" t="s">
        <v>374</v>
      </c>
      <c r="E27" s="164" t="s">
        <v>447</v>
      </c>
      <c r="F27" s="164" t="s">
        <v>213</v>
      </c>
      <c r="G27" s="130" t="s">
        <v>255</v>
      </c>
      <c r="H27" s="110">
        <v>1</v>
      </c>
      <c r="I27" s="110">
        <v>1</v>
      </c>
      <c r="J27" s="286">
        <v>44927</v>
      </c>
      <c r="K27" s="286">
        <v>45291</v>
      </c>
      <c r="L27" s="185" t="s">
        <v>258</v>
      </c>
      <c r="M27" s="187"/>
    </row>
    <row r="28" spans="1:13" s="7" customFormat="1" ht="73.5" customHeight="1" x14ac:dyDescent="0.2">
      <c r="A28" s="58"/>
      <c r="B28" s="510"/>
      <c r="C28" s="514" t="s">
        <v>235</v>
      </c>
      <c r="D28" s="515" t="s">
        <v>230</v>
      </c>
      <c r="E28" s="164" t="s">
        <v>448</v>
      </c>
      <c r="F28" s="93" t="s">
        <v>690</v>
      </c>
      <c r="G28" s="104">
        <v>1</v>
      </c>
      <c r="H28" s="104">
        <v>1</v>
      </c>
      <c r="I28" s="104">
        <v>1</v>
      </c>
      <c r="J28" s="286">
        <v>44927</v>
      </c>
      <c r="K28" s="286">
        <v>45291</v>
      </c>
      <c r="L28" s="220" t="s">
        <v>700</v>
      </c>
      <c r="M28" s="107"/>
    </row>
    <row r="29" spans="1:13" s="7" customFormat="1" ht="73.5" customHeight="1" x14ac:dyDescent="0.2">
      <c r="A29" s="58"/>
      <c r="B29" s="510"/>
      <c r="C29" s="514"/>
      <c r="D29" s="515"/>
      <c r="E29" s="164" t="s">
        <v>448</v>
      </c>
      <c r="F29" s="358" t="s">
        <v>259</v>
      </c>
      <c r="G29" s="371" t="s">
        <v>702</v>
      </c>
      <c r="H29" s="378">
        <v>0.35</v>
      </c>
      <c r="I29" s="379">
        <v>0.56999999999999995</v>
      </c>
      <c r="J29" s="286">
        <v>44927</v>
      </c>
      <c r="K29" s="286">
        <v>45291</v>
      </c>
      <c r="L29" s="220" t="s">
        <v>700</v>
      </c>
      <c r="M29" s="107"/>
    </row>
    <row r="30" spans="1:13" s="7" customFormat="1" ht="66" customHeight="1" x14ac:dyDescent="0.2">
      <c r="B30" s="510"/>
      <c r="C30" s="501" t="s">
        <v>236</v>
      </c>
      <c r="D30" s="501" t="s">
        <v>231</v>
      </c>
      <c r="E30" s="164" t="s">
        <v>449</v>
      </c>
      <c r="F30" s="164" t="s">
        <v>260</v>
      </c>
      <c r="G30" s="95">
        <v>1</v>
      </c>
      <c r="H30" s="353" t="s">
        <v>733</v>
      </c>
      <c r="I30" s="353">
        <v>1</v>
      </c>
      <c r="J30" s="286">
        <v>44927</v>
      </c>
      <c r="K30" s="286">
        <v>45291</v>
      </c>
      <c r="L30" s="185" t="s">
        <v>372</v>
      </c>
      <c r="M30" s="187"/>
    </row>
    <row r="31" spans="1:13" s="7" customFormat="1" ht="66" customHeight="1" x14ac:dyDescent="0.2">
      <c r="B31" s="510"/>
      <c r="C31" s="501"/>
      <c r="D31" s="501"/>
      <c r="E31" s="164" t="s">
        <v>450</v>
      </c>
      <c r="F31" s="341" t="s">
        <v>257</v>
      </c>
      <c r="G31" s="104" t="s">
        <v>703</v>
      </c>
      <c r="H31" s="104" t="s">
        <v>733</v>
      </c>
      <c r="I31" s="104">
        <f>1/1</f>
        <v>1</v>
      </c>
      <c r="J31" s="286">
        <v>44927</v>
      </c>
      <c r="K31" s="286">
        <v>45291</v>
      </c>
      <c r="L31" s="185" t="s">
        <v>146</v>
      </c>
      <c r="M31" s="187"/>
    </row>
    <row r="32" spans="1:13" s="7" customFormat="1" ht="98.25" customHeight="1" x14ac:dyDescent="0.2">
      <c r="B32" s="510"/>
      <c r="C32" s="501" t="s">
        <v>237</v>
      </c>
      <c r="D32" s="501" t="s">
        <v>375</v>
      </c>
      <c r="E32" s="158" t="s">
        <v>451</v>
      </c>
      <c r="F32" s="164" t="s">
        <v>263</v>
      </c>
      <c r="G32" s="147">
        <v>1</v>
      </c>
      <c r="H32" s="147">
        <v>1</v>
      </c>
      <c r="I32" s="147">
        <v>1</v>
      </c>
      <c r="J32" s="286">
        <v>44927</v>
      </c>
      <c r="K32" s="286">
        <v>45291</v>
      </c>
      <c r="L32" s="185" t="s">
        <v>261</v>
      </c>
      <c r="M32" s="187"/>
    </row>
    <row r="33" spans="1:13" s="7" customFormat="1" ht="98.25" customHeight="1" x14ac:dyDescent="0.2">
      <c r="B33" s="510"/>
      <c r="C33" s="501"/>
      <c r="D33" s="501"/>
      <c r="E33" s="158" t="s">
        <v>186</v>
      </c>
      <c r="F33" s="164" t="s">
        <v>194</v>
      </c>
      <c r="G33" s="147">
        <v>1</v>
      </c>
      <c r="H33" s="147">
        <v>1</v>
      </c>
      <c r="I33" s="147">
        <v>1</v>
      </c>
      <c r="J33" s="286">
        <v>44927</v>
      </c>
      <c r="K33" s="286">
        <v>45291</v>
      </c>
      <c r="L33" s="116" t="s">
        <v>147</v>
      </c>
      <c r="M33" s="100"/>
    </row>
    <row r="34" spans="1:13" s="7" customFormat="1" ht="92" customHeight="1" x14ac:dyDescent="0.2">
      <c r="A34" s="4"/>
      <c r="B34" s="510"/>
      <c r="C34" s="501" t="s">
        <v>239</v>
      </c>
      <c r="D34" s="501" t="s">
        <v>376</v>
      </c>
      <c r="E34" s="158" t="s">
        <v>452</v>
      </c>
      <c r="F34" s="164" t="s">
        <v>512</v>
      </c>
      <c r="G34" s="170">
        <v>1</v>
      </c>
      <c r="H34" s="104">
        <v>0</v>
      </c>
      <c r="I34" s="104" t="s">
        <v>733</v>
      </c>
      <c r="J34" s="286">
        <v>44927</v>
      </c>
      <c r="K34" s="286">
        <v>45291</v>
      </c>
      <c r="L34" s="185" t="s">
        <v>264</v>
      </c>
      <c r="M34" s="187"/>
    </row>
    <row r="35" spans="1:13" s="7" customFormat="1" ht="92" customHeight="1" x14ac:dyDescent="0.2">
      <c r="A35" s="4"/>
      <c r="B35" s="510"/>
      <c r="C35" s="501"/>
      <c r="D35" s="501"/>
      <c r="E35" s="158" t="s">
        <v>453</v>
      </c>
      <c r="F35" s="164" t="s">
        <v>513</v>
      </c>
      <c r="G35" s="95">
        <v>1</v>
      </c>
      <c r="H35" s="353" t="s">
        <v>733</v>
      </c>
      <c r="I35" s="353" t="s">
        <v>733</v>
      </c>
      <c r="J35" s="286">
        <v>44927</v>
      </c>
      <c r="K35" s="286">
        <v>45291</v>
      </c>
      <c r="L35" s="185" t="s">
        <v>264</v>
      </c>
      <c r="M35" s="187"/>
    </row>
    <row r="36" spans="1:13" s="7" customFormat="1" ht="51" customHeight="1" x14ac:dyDescent="0.2">
      <c r="A36" s="4"/>
      <c r="B36" s="510"/>
      <c r="C36" s="508" t="s">
        <v>234</v>
      </c>
      <c r="D36" s="501" t="s">
        <v>377</v>
      </c>
      <c r="E36" s="501" t="s">
        <v>454</v>
      </c>
      <c r="F36" s="76" t="s">
        <v>371</v>
      </c>
      <c r="G36" s="95">
        <v>1</v>
      </c>
      <c r="H36" s="353">
        <v>1</v>
      </c>
      <c r="I36" s="353">
        <v>1</v>
      </c>
      <c r="J36" s="286">
        <v>44927</v>
      </c>
      <c r="K36" s="286">
        <v>45291</v>
      </c>
      <c r="L36" s="185" t="s">
        <v>262</v>
      </c>
      <c r="M36" s="187"/>
    </row>
    <row r="37" spans="1:13" ht="60" customHeight="1" thickBot="1" x14ac:dyDescent="0.25">
      <c r="B37" s="511"/>
      <c r="C37" s="512"/>
      <c r="D37" s="502"/>
      <c r="E37" s="502"/>
      <c r="F37" s="377" t="s">
        <v>514</v>
      </c>
      <c r="G37" s="287" t="s">
        <v>701</v>
      </c>
      <c r="H37" s="359">
        <f>2/7</f>
        <v>0.2857142857142857</v>
      </c>
      <c r="I37" s="359">
        <f>3/7</f>
        <v>0.42857142857142855</v>
      </c>
      <c r="J37" s="288">
        <v>44927</v>
      </c>
      <c r="K37" s="288">
        <v>45291</v>
      </c>
      <c r="L37" s="186" t="s">
        <v>262</v>
      </c>
      <c r="M37" s="118"/>
    </row>
    <row r="38" spans="1:13" x14ac:dyDescent="0.2">
      <c r="H38" s="20">
        <f>AVERAGE(H12:H37)</f>
        <v>0.70255102040816342</v>
      </c>
      <c r="I38" s="20">
        <f>AVERAGE(I12:I37)</f>
        <v>0.80242857142857138</v>
      </c>
    </row>
  </sheetData>
  <mergeCells count="42">
    <mergeCell ref="B1:C4"/>
    <mergeCell ref="L1:M1"/>
    <mergeCell ref="L2:M2"/>
    <mergeCell ref="L3:M3"/>
    <mergeCell ref="L4:M4"/>
    <mergeCell ref="D1:K4"/>
    <mergeCell ref="B5:M5"/>
    <mergeCell ref="M10:M11"/>
    <mergeCell ref="G10:G11"/>
    <mergeCell ref="F10:F11"/>
    <mergeCell ref="K10:K11"/>
    <mergeCell ref="E10:E11"/>
    <mergeCell ref="B10:B11"/>
    <mergeCell ref="J10:J11"/>
    <mergeCell ref="L10:L11"/>
    <mergeCell ref="B6:M6"/>
    <mergeCell ref="B7:M7"/>
    <mergeCell ref="B8:M8"/>
    <mergeCell ref="B12:B37"/>
    <mergeCell ref="D30:D31"/>
    <mergeCell ref="C30:C31"/>
    <mergeCell ref="C32:C33"/>
    <mergeCell ref="D15:D20"/>
    <mergeCell ref="C36:C37"/>
    <mergeCell ref="D36:D37"/>
    <mergeCell ref="D32:D33"/>
    <mergeCell ref="C21:C22"/>
    <mergeCell ref="D21:D22"/>
    <mergeCell ref="D25:D26"/>
    <mergeCell ref="C23:C26"/>
    <mergeCell ref="C28:C29"/>
    <mergeCell ref="D28:D29"/>
    <mergeCell ref="D23:D24"/>
    <mergeCell ref="E36:E37"/>
    <mergeCell ref="C34:C35"/>
    <mergeCell ref="D34:D35"/>
    <mergeCell ref="C10:C11"/>
    <mergeCell ref="D10:D11"/>
    <mergeCell ref="C15:C20"/>
    <mergeCell ref="D12:D13"/>
    <mergeCell ref="C12:C14"/>
    <mergeCell ref="E25:E26"/>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M35"/>
  <sheetViews>
    <sheetView topLeftCell="G1" zoomScale="85" zoomScaleNormal="70" workbookViewId="0">
      <selection activeCell="M13" sqref="M13:M29"/>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9" width="21" style="4" customWidth="1"/>
    <col min="10" max="10" width="17.83203125" style="5" customWidth="1"/>
    <col min="11" max="12" width="22" style="4" customWidth="1"/>
    <col min="13" max="13" width="25.1640625" style="4" customWidth="1"/>
    <col min="14" max="236" width="11.5" style="4"/>
    <col min="237" max="237" width="14.5" style="4" customWidth="1"/>
    <col min="238" max="238" width="22.1640625" style="4" customWidth="1"/>
    <col min="239" max="239" width="16.83203125" style="4" customWidth="1"/>
    <col min="240" max="240" width="22.6640625" style="4" customWidth="1"/>
    <col min="241" max="241" width="20.33203125" style="4" customWidth="1"/>
    <col min="242" max="242" width="22.5" style="4" customWidth="1"/>
    <col min="243" max="243" width="25.5" style="4" customWidth="1"/>
    <col min="244" max="244" width="10" style="4" customWidth="1"/>
    <col min="245" max="245" width="15.33203125" style="4" customWidth="1"/>
    <col min="246" max="250" width="0" style="4" hidden="1" customWidth="1"/>
    <col min="251" max="251" width="13.83203125" style="4" customWidth="1"/>
    <col min="252" max="252" width="20.5" style="4" customWidth="1"/>
    <col min="253" max="492" width="11.5" style="4"/>
    <col min="493" max="493" width="14.5" style="4" customWidth="1"/>
    <col min="494" max="494" width="22.1640625" style="4" customWidth="1"/>
    <col min="495" max="495" width="16.83203125" style="4" customWidth="1"/>
    <col min="496" max="496" width="22.6640625" style="4" customWidth="1"/>
    <col min="497" max="497" width="20.33203125" style="4" customWidth="1"/>
    <col min="498" max="498" width="22.5" style="4" customWidth="1"/>
    <col min="499" max="499" width="25.5" style="4" customWidth="1"/>
    <col min="500" max="500" width="10" style="4" customWidth="1"/>
    <col min="501" max="501" width="15.33203125" style="4" customWidth="1"/>
    <col min="502" max="506" width="0" style="4" hidden="1" customWidth="1"/>
    <col min="507" max="507" width="13.83203125" style="4" customWidth="1"/>
    <col min="508" max="508" width="20.5" style="4" customWidth="1"/>
    <col min="509" max="748" width="11.5" style="4"/>
    <col min="749" max="749" width="14.5" style="4" customWidth="1"/>
    <col min="750" max="750" width="22.1640625" style="4" customWidth="1"/>
    <col min="751" max="751" width="16.83203125" style="4" customWidth="1"/>
    <col min="752" max="752" width="22.6640625" style="4" customWidth="1"/>
    <col min="753" max="753" width="20.33203125" style="4" customWidth="1"/>
    <col min="754" max="754" width="22.5" style="4" customWidth="1"/>
    <col min="755" max="755" width="25.5" style="4" customWidth="1"/>
    <col min="756" max="756" width="10" style="4" customWidth="1"/>
    <col min="757" max="757" width="15.33203125" style="4" customWidth="1"/>
    <col min="758" max="762" width="0" style="4" hidden="1" customWidth="1"/>
    <col min="763" max="763" width="13.83203125" style="4" customWidth="1"/>
    <col min="764" max="764" width="20.5" style="4" customWidth="1"/>
    <col min="765" max="1004" width="11.5" style="4"/>
    <col min="1005" max="1005" width="14.5" style="4" customWidth="1"/>
    <col min="1006" max="1006" width="22.1640625" style="4" customWidth="1"/>
    <col min="1007" max="1007" width="16.83203125" style="4" customWidth="1"/>
    <col min="1008" max="1008" width="22.6640625" style="4" customWidth="1"/>
    <col min="1009" max="1009" width="20.33203125" style="4" customWidth="1"/>
    <col min="1010" max="1010" width="22.5" style="4" customWidth="1"/>
    <col min="1011" max="1011" width="25.5" style="4" customWidth="1"/>
    <col min="1012" max="1012" width="10" style="4" customWidth="1"/>
    <col min="1013" max="1013" width="15.33203125" style="4" customWidth="1"/>
    <col min="1014" max="1018" width="0" style="4" hidden="1" customWidth="1"/>
    <col min="1019" max="1019" width="13.83203125" style="4" customWidth="1"/>
    <col min="1020" max="1020" width="20.5" style="4" customWidth="1"/>
    <col min="1021" max="1260" width="11.5" style="4"/>
    <col min="1261" max="1261" width="14.5" style="4" customWidth="1"/>
    <col min="1262" max="1262" width="22.1640625" style="4" customWidth="1"/>
    <col min="1263" max="1263" width="16.83203125" style="4" customWidth="1"/>
    <col min="1264" max="1264" width="22.6640625" style="4" customWidth="1"/>
    <col min="1265" max="1265" width="20.33203125" style="4" customWidth="1"/>
    <col min="1266" max="1266" width="22.5" style="4" customWidth="1"/>
    <col min="1267" max="1267" width="25.5" style="4" customWidth="1"/>
    <col min="1268" max="1268" width="10" style="4" customWidth="1"/>
    <col min="1269" max="1269" width="15.33203125" style="4" customWidth="1"/>
    <col min="1270" max="1274" width="0" style="4" hidden="1" customWidth="1"/>
    <col min="1275" max="1275" width="13.83203125" style="4" customWidth="1"/>
    <col min="1276" max="1276" width="20.5" style="4" customWidth="1"/>
    <col min="1277" max="1516" width="11.5" style="4"/>
    <col min="1517" max="1517" width="14.5" style="4" customWidth="1"/>
    <col min="1518" max="1518" width="22.1640625" style="4" customWidth="1"/>
    <col min="1519" max="1519" width="16.83203125" style="4" customWidth="1"/>
    <col min="1520" max="1520" width="22.6640625" style="4" customWidth="1"/>
    <col min="1521" max="1521" width="20.33203125" style="4" customWidth="1"/>
    <col min="1522" max="1522" width="22.5" style="4" customWidth="1"/>
    <col min="1523" max="1523" width="25.5" style="4" customWidth="1"/>
    <col min="1524" max="1524" width="10" style="4" customWidth="1"/>
    <col min="1525" max="1525" width="15.33203125" style="4" customWidth="1"/>
    <col min="1526" max="1530" width="0" style="4" hidden="1" customWidth="1"/>
    <col min="1531" max="1531" width="13.83203125" style="4" customWidth="1"/>
    <col min="1532" max="1532" width="20.5" style="4" customWidth="1"/>
    <col min="1533" max="1772" width="11.5" style="4"/>
    <col min="1773" max="1773" width="14.5" style="4" customWidth="1"/>
    <col min="1774" max="1774" width="22.1640625" style="4" customWidth="1"/>
    <col min="1775" max="1775" width="16.83203125" style="4" customWidth="1"/>
    <col min="1776" max="1776" width="22.6640625" style="4" customWidth="1"/>
    <col min="1777" max="1777" width="20.33203125" style="4" customWidth="1"/>
    <col min="1778" max="1778" width="22.5" style="4" customWidth="1"/>
    <col min="1779" max="1779" width="25.5" style="4" customWidth="1"/>
    <col min="1780" max="1780" width="10" style="4" customWidth="1"/>
    <col min="1781" max="1781" width="15.33203125" style="4" customWidth="1"/>
    <col min="1782" max="1786" width="0" style="4" hidden="1" customWidth="1"/>
    <col min="1787" max="1787" width="13.83203125" style="4" customWidth="1"/>
    <col min="1788" max="1788" width="20.5" style="4" customWidth="1"/>
    <col min="1789" max="2028" width="11.5" style="4"/>
    <col min="2029" max="2029" width="14.5" style="4" customWidth="1"/>
    <col min="2030" max="2030" width="22.1640625" style="4" customWidth="1"/>
    <col min="2031" max="2031" width="16.83203125" style="4" customWidth="1"/>
    <col min="2032" max="2032" width="22.6640625" style="4" customWidth="1"/>
    <col min="2033" max="2033" width="20.33203125" style="4" customWidth="1"/>
    <col min="2034" max="2034" width="22.5" style="4" customWidth="1"/>
    <col min="2035" max="2035" width="25.5" style="4" customWidth="1"/>
    <col min="2036" max="2036" width="10" style="4" customWidth="1"/>
    <col min="2037" max="2037" width="15.33203125" style="4" customWidth="1"/>
    <col min="2038" max="2042" width="0" style="4" hidden="1" customWidth="1"/>
    <col min="2043" max="2043" width="13.83203125" style="4" customWidth="1"/>
    <col min="2044" max="2044" width="20.5" style="4" customWidth="1"/>
    <col min="2045" max="2284" width="11.5" style="4"/>
    <col min="2285" max="2285" width="14.5" style="4" customWidth="1"/>
    <col min="2286" max="2286" width="22.1640625" style="4" customWidth="1"/>
    <col min="2287" max="2287" width="16.83203125" style="4" customWidth="1"/>
    <col min="2288" max="2288" width="22.6640625" style="4" customWidth="1"/>
    <col min="2289" max="2289" width="20.33203125" style="4" customWidth="1"/>
    <col min="2290" max="2290" width="22.5" style="4" customWidth="1"/>
    <col min="2291" max="2291" width="25.5" style="4" customWidth="1"/>
    <col min="2292" max="2292" width="10" style="4" customWidth="1"/>
    <col min="2293" max="2293" width="15.33203125" style="4" customWidth="1"/>
    <col min="2294" max="2298" width="0" style="4" hidden="1" customWidth="1"/>
    <col min="2299" max="2299" width="13.83203125" style="4" customWidth="1"/>
    <col min="2300" max="2300" width="20.5" style="4" customWidth="1"/>
    <col min="2301" max="2540" width="11.5" style="4"/>
    <col min="2541" max="2541" width="14.5" style="4" customWidth="1"/>
    <col min="2542" max="2542" width="22.1640625" style="4" customWidth="1"/>
    <col min="2543" max="2543" width="16.83203125" style="4" customWidth="1"/>
    <col min="2544" max="2544" width="22.6640625" style="4" customWidth="1"/>
    <col min="2545" max="2545" width="20.33203125" style="4" customWidth="1"/>
    <col min="2546" max="2546" width="22.5" style="4" customWidth="1"/>
    <col min="2547" max="2547" width="25.5" style="4" customWidth="1"/>
    <col min="2548" max="2548" width="10" style="4" customWidth="1"/>
    <col min="2549" max="2549" width="15.33203125" style="4" customWidth="1"/>
    <col min="2550" max="2554" width="0" style="4" hidden="1" customWidth="1"/>
    <col min="2555" max="2555" width="13.83203125" style="4" customWidth="1"/>
    <col min="2556" max="2556" width="20.5" style="4" customWidth="1"/>
    <col min="2557" max="2796" width="11.5" style="4"/>
    <col min="2797" max="2797" width="14.5" style="4" customWidth="1"/>
    <col min="2798" max="2798" width="22.1640625" style="4" customWidth="1"/>
    <col min="2799" max="2799" width="16.83203125" style="4" customWidth="1"/>
    <col min="2800" max="2800" width="22.6640625" style="4" customWidth="1"/>
    <col min="2801" max="2801" width="20.33203125" style="4" customWidth="1"/>
    <col min="2802" max="2802" width="22.5" style="4" customWidth="1"/>
    <col min="2803" max="2803" width="25.5" style="4" customWidth="1"/>
    <col min="2804" max="2804" width="10" style="4" customWidth="1"/>
    <col min="2805" max="2805" width="15.33203125" style="4" customWidth="1"/>
    <col min="2806" max="2810" width="0" style="4" hidden="1" customWidth="1"/>
    <col min="2811" max="2811" width="13.83203125" style="4" customWidth="1"/>
    <col min="2812" max="2812" width="20.5" style="4" customWidth="1"/>
    <col min="2813" max="3052" width="11.5" style="4"/>
    <col min="3053" max="3053" width="14.5" style="4" customWidth="1"/>
    <col min="3054" max="3054" width="22.1640625" style="4" customWidth="1"/>
    <col min="3055" max="3055" width="16.83203125" style="4" customWidth="1"/>
    <col min="3056" max="3056" width="22.6640625" style="4" customWidth="1"/>
    <col min="3057" max="3057" width="20.33203125" style="4" customWidth="1"/>
    <col min="3058" max="3058" width="22.5" style="4" customWidth="1"/>
    <col min="3059" max="3059" width="25.5" style="4" customWidth="1"/>
    <col min="3060" max="3060" width="10" style="4" customWidth="1"/>
    <col min="3061" max="3061" width="15.33203125" style="4" customWidth="1"/>
    <col min="3062" max="3066" width="0" style="4" hidden="1" customWidth="1"/>
    <col min="3067" max="3067" width="13.83203125" style="4" customWidth="1"/>
    <col min="3068" max="3068" width="20.5" style="4" customWidth="1"/>
    <col min="3069" max="3308" width="11.5" style="4"/>
    <col min="3309" max="3309" width="14.5" style="4" customWidth="1"/>
    <col min="3310" max="3310" width="22.1640625" style="4" customWidth="1"/>
    <col min="3311" max="3311" width="16.83203125" style="4" customWidth="1"/>
    <col min="3312" max="3312" width="22.6640625" style="4" customWidth="1"/>
    <col min="3313" max="3313" width="20.33203125" style="4" customWidth="1"/>
    <col min="3314" max="3314" width="22.5" style="4" customWidth="1"/>
    <col min="3315" max="3315" width="25.5" style="4" customWidth="1"/>
    <col min="3316" max="3316" width="10" style="4" customWidth="1"/>
    <col min="3317" max="3317" width="15.33203125" style="4" customWidth="1"/>
    <col min="3318" max="3322" width="0" style="4" hidden="1" customWidth="1"/>
    <col min="3323" max="3323" width="13.83203125" style="4" customWidth="1"/>
    <col min="3324" max="3324" width="20.5" style="4" customWidth="1"/>
    <col min="3325" max="3564" width="11.5" style="4"/>
    <col min="3565" max="3565" width="14.5" style="4" customWidth="1"/>
    <col min="3566" max="3566" width="22.1640625" style="4" customWidth="1"/>
    <col min="3567" max="3567" width="16.83203125" style="4" customWidth="1"/>
    <col min="3568" max="3568" width="22.6640625" style="4" customWidth="1"/>
    <col min="3569" max="3569" width="20.33203125" style="4" customWidth="1"/>
    <col min="3570" max="3570" width="22.5" style="4" customWidth="1"/>
    <col min="3571" max="3571" width="25.5" style="4" customWidth="1"/>
    <col min="3572" max="3572" width="10" style="4" customWidth="1"/>
    <col min="3573" max="3573" width="15.33203125" style="4" customWidth="1"/>
    <col min="3574" max="3578" width="0" style="4" hidden="1" customWidth="1"/>
    <col min="3579" max="3579" width="13.83203125" style="4" customWidth="1"/>
    <col min="3580" max="3580" width="20.5" style="4" customWidth="1"/>
    <col min="3581" max="3820" width="11.5" style="4"/>
    <col min="3821" max="3821" width="14.5" style="4" customWidth="1"/>
    <col min="3822" max="3822" width="22.1640625" style="4" customWidth="1"/>
    <col min="3823" max="3823" width="16.83203125" style="4" customWidth="1"/>
    <col min="3824" max="3824" width="22.6640625" style="4" customWidth="1"/>
    <col min="3825" max="3825" width="20.33203125" style="4" customWidth="1"/>
    <col min="3826" max="3826" width="22.5" style="4" customWidth="1"/>
    <col min="3827" max="3827" width="25.5" style="4" customWidth="1"/>
    <col min="3828" max="3828" width="10" style="4" customWidth="1"/>
    <col min="3829" max="3829" width="15.33203125" style="4" customWidth="1"/>
    <col min="3830" max="3834" width="0" style="4" hidden="1" customWidth="1"/>
    <col min="3835" max="3835" width="13.83203125" style="4" customWidth="1"/>
    <col min="3836" max="3836" width="20.5" style="4" customWidth="1"/>
    <col min="3837" max="4076" width="11.5" style="4"/>
    <col min="4077" max="4077" width="14.5" style="4" customWidth="1"/>
    <col min="4078" max="4078" width="22.1640625" style="4" customWidth="1"/>
    <col min="4079" max="4079" width="16.83203125" style="4" customWidth="1"/>
    <col min="4080" max="4080" width="22.6640625" style="4" customWidth="1"/>
    <col min="4081" max="4081" width="20.33203125" style="4" customWidth="1"/>
    <col min="4082" max="4082" width="22.5" style="4" customWidth="1"/>
    <col min="4083" max="4083" width="25.5" style="4" customWidth="1"/>
    <col min="4084" max="4084" width="10" style="4" customWidth="1"/>
    <col min="4085" max="4085" width="15.33203125" style="4" customWidth="1"/>
    <col min="4086" max="4090" width="0" style="4" hidden="1" customWidth="1"/>
    <col min="4091" max="4091" width="13.83203125" style="4" customWidth="1"/>
    <col min="4092" max="4092" width="20.5" style="4" customWidth="1"/>
    <col min="4093" max="4332" width="11.5" style="4"/>
    <col min="4333" max="4333" width="14.5" style="4" customWidth="1"/>
    <col min="4334" max="4334" width="22.1640625" style="4" customWidth="1"/>
    <col min="4335" max="4335" width="16.83203125" style="4" customWidth="1"/>
    <col min="4336" max="4336" width="22.6640625" style="4" customWidth="1"/>
    <col min="4337" max="4337" width="20.33203125" style="4" customWidth="1"/>
    <col min="4338" max="4338" width="22.5" style="4" customWidth="1"/>
    <col min="4339" max="4339" width="25.5" style="4" customWidth="1"/>
    <col min="4340" max="4340" width="10" style="4" customWidth="1"/>
    <col min="4341" max="4341" width="15.33203125" style="4" customWidth="1"/>
    <col min="4342" max="4346" width="0" style="4" hidden="1" customWidth="1"/>
    <col min="4347" max="4347" width="13.83203125" style="4" customWidth="1"/>
    <col min="4348" max="4348" width="20.5" style="4" customWidth="1"/>
    <col min="4349" max="4588" width="11.5" style="4"/>
    <col min="4589" max="4589" width="14.5" style="4" customWidth="1"/>
    <col min="4590" max="4590" width="22.1640625" style="4" customWidth="1"/>
    <col min="4591" max="4591" width="16.83203125" style="4" customWidth="1"/>
    <col min="4592" max="4592" width="22.6640625" style="4" customWidth="1"/>
    <col min="4593" max="4593" width="20.33203125" style="4" customWidth="1"/>
    <col min="4594" max="4594" width="22.5" style="4" customWidth="1"/>
    <col min="4595" max="4595" width="25.5" style="4" customWidth="1"/>
    <col min="4596" max="4596" width="10" style="4" customWidth="1"/>
    <col min="4597" max="4597" width="15.33203125" style="4" customWidth="1"/>
    <col min="4598" max="4602" width="0" style="4" hidden="1" customWidth="1"/>
    <col min="4603" max="4603" width="13.83203125" style="4" customWidth="1"/>
    <col min="4604" max="4604" width="20.5" style="4" customWidth="1"/>
    <col min="4605" max="4844" width="11.5" style="4"/>
    <col min="4845" max="4845" width="14.5" style="4" customWidth="1"/>
    <col min="4846" max="4846" width="22.1640625" style="4" customWidth="1"/>
    <col min="4847" max="4847" width="16.83203125" style="4" customWidth="1"/>
    <col min="4848" max="4848" width="22.6640625" style="4" customWidth="1"/>
    <col min="4849" max="4849" width="20.33203125" style="4" customWidth="1"/>
    <col min="4850" max="4850" width="22.5" style="4" customWidth="1"/>
    <col min="4851" max="4851" width="25.5" style="4" customWidth="1"/>
    <col min="4852" max="4852" width="10" style="4" customWidth="1"/>
    <col min="4853" max="4853" width="15.33203125" style="4" customWidth="1"/>
    <col min="4854" max="4858" width="0" style="4" hidden="1" customWidth="1"/>
    <col min="4859" max="4859" width="13.83203125" style="4" customWidth="1"/>
    <col min="4860" max="4860" width="20.5" style="4" customWidth="1"/>
    <col min="4861" max="5100" width="11.5" style="4"/>
    <col min="5101" max="5101" width="14.5" style="4" customWidth="1"/>
    <col min="5102" max="5102" width="22.1640625" style="4" customWidth="1"/>
    <col min="5103" max="5103" width="16.83203125" style="4" customWidth="1"/>
    <col min="5104" max="5104" width="22.6640625" style="4" customWidth="1"/>
    <col min="5105" max="5105" width="20.33203125" style="4" customWidth="1"/>
    <col min="5106" max="5106" width="22.5" style="4" customWidth="1"/>
    <col min="5107" max="5107" width="25.5" style="4" customWidth="1"/>
    <col min="5108" max="5108" width="10" style="4" customWidth="1"/>
    <col min="5109" max="5109" width="15.33203125" style="4" customWidth="1"/>
    <col min="5110" max="5114" width="0" style="4" hidden="1" customWidth="1"/>
    <col min="5115" max="5115" width="13.83203125" style="4" customWidth="1"/>
    <col min="5116" max="5116" width="20.5" style="4" customWidth="1"/>
    <col min="5117" max="5356" width="11.5" style="4"/>
    <col min="5357" max="5357" width="14.5" style="4" customWidth="1"/>
    <col min="5358" max="5358" width="22.1640625" style="4" customWidth="1"/>
    <col min="5359" max="5359" width="16.83203125" style="4" customWidth="1"/>
    <col min="5360" max="5360" width="22.6640625" style="4" customWidth="1"/>
    <col min="5361" max="5361" width="20.33203125" style="4" customWidth="1"/>
    <col min="5362" max="5362" width="22.5" style="4" customWidth="1"/>
    <col min="5363" max="5363" width="25.5" style="4" customWidth="1"/>
    <col min="5364" max="5364" width="10" style="4" customWidth="1"/>
    <col min="5365" max="5365" width="15.33203125" style="4" customWidth="1"/>
    <col min="5366" max="5370" width="0" style="4" hidden="1" customWidth="1"/>
    <col min="5371" max="5371" width="13.83203125" style="4" customWidth="1"/>
    <col min="5372" max="5372" width="20.5" style="4" customWidth="1"/>
    <col min="5373" max="5612" width="11.5" style="4"/>
    <col min="5613" max="5613" width="14.5" style="4" customWidth="1"/>
    <col min="5614" max="5614" width="22.1640625" style="4" customWidth="1"/>
    <col min="5615" max="5615" width="16.83203125" style="4" customWidth="1"/>
    <col min="5616" max="5616" width="22.6640625" style="4" customWidth="1"/>
    <col min="5617" max="5617" width="20.33203125" style="4" customWidth="1"/>
    <col min="5618" max="5618" width="22.5" style="4" customWidth="1"/>
    <col min="5619" max="5619" width="25.5" style="4" customWidth="1"/>
    <col min="5620" max="5620" width="10" style="4" customWidth="1"/>
    <col min="5621" max="5621" width="15.33203125" style="4" customWidth="1"/>
    <col min="5622" max="5626" width="0" style="4" hidden="1" customWidth="1"/>
    <col min="5627" max="5627" width="13.83203125" style="4" customWidth="1"/>
    <col min="5628" max="5628" width="20.5" style="4" customWidth="1"/>
    <col min="5629" max="5868" width="11.5" style="4"/>
    <col min="5869" max="5869" width="14.5" style="4" customWidth="1"/>
    <col min="5870" max="5870" width="22.1640625" style="4" customWidth="1"/>
    <col min="5871" max="5871" width="16.83203125" style="4" customWidth="1"/>
    <col min="5872" max="5872" width="22.6640625" style="4" customWidth="1"/>
    <col min="5873" max="5873" width="20.33203125" style="4" customWidth="1"/>
    <col min="5874" max="5874" width="22.5" style="4" customWidth="1"/>
    <col min="5875" max="5875" width="25.5" style="4" customWidth="1"/>
    <col min="5876" max="5876" width="10" style="4" customWidth="1"/>
    <col min="5877" max="5877" width="15.33203125" style="4" customWidth="1"/>
    <col min="5878" max="5882" width="0" style="4" hidden="1" customWidth="1"/>
    <col min="5883" max="5883" width="13.83203125" style="4" customWidth="1"/>
    <col min="5884" max="5884" width="20.5" style="4" customWidth="1"/>
    <col min="5885" max="6124" width="11.5" style="4"/>
    <col min="6125" max="6125" width="14.5" style="4" customWidth="1"/>
    <col min="6126" max="6126" width="22.1640625" style="4" customWidth="1"/>
    <col min="6127" max="6127" width="16.83203125" style="4" customWidth="1"/>
    <col min="6128" max="6128" width="22.6640625" style="4" customWidth="1"/>
    <col min="6129" max="6129" width="20.33203125" style="4" customWidth="1"/>
    <col min="6130" max="6130" width="22.5" style="4" customWidth="1"/>
    <col min="6131" max="6131" width="25.5" style="4" customWidth="1"/>
    <col min="6132" max="6132" width="10" style="4" customWidth="1"/>
    <col min="6133" max="6133" width="15.33203125" style="4" customWidth="1"/>
    <col min="6134" max="6138" width="0" style="4" hidden="1" customWidth="1"/>
    <col min="6139" max="6139" width="13.83203125" style="4" customWidth="1"/>
    <col min="6140" max="6140" width="20.5" style="4" customWidth="1"/>
    <col min="6141" max="6380" width="11.5" style="4"/>
    <col min="6381" max="6381" width="14.5" style="4" customWidth="1"/>
    <col min="6382" max="6382" width="22.1640625" style="4" customWidth="1"/>
    <col min="6383" max="6383" width="16.83203125" style="4" customWidth="1"/>
    <col min="6384" max="6384" width="22.6640625" style="4" customWidth="1"/>
    <col min="6385" max="6385" width="20.33203125" style="4" customWidth="1"/>
    <col min="6386" max="6386" width="22.5" style="4" customWidth="1"/>
    <col min="6387" max="6387" width="25.5" style="4" customWidth="1"/>
    <col min="6388" max="6388" width="10" style="4" customWidth="1"/>
    <col min="6389" max="6389" width="15.33203125" style="4" customWidth="1"/>
    <col min="6390" max="6394" width="0" style="4" hidden="1" customWidth="1"/>
    <col min="6395" max="6395" width="13.83203125" style="4" customWidth="1"/>
    <col min="6396" max="6396" width="20.5" style="4" customWidth="1"/>
    <col min="6397" max="6636" width="11.5" style="4"/>
    <col min="6637" max="6637" width="14.5" style="4" customWidth="1"/>
    <col min="6638" max="6638" width="22.1640625" style="4" customWidth="1"/>
    <col min="6639" max="6639" width="16.83203125" style="4" customWidth="1"/>
    <col min="6640" max="6640" width="22.6640625" style="4" customWidth="1"/>
    <col min="6641" max="6641" width="20.33203125" style="4" customWidth="1"/>
    <col min="6642" max="6642" width="22.5" style="4" customWidth="1"/>
    <col min="6643" max="6643" width="25.5" style="4" customWidth="1"/>
    <col min="6644" max="6644" width="10" style="4" customWidth="1"/>
    <col min="6645" max="6645" width="15.33203125" style="4" customWidth="1"/>
    <col min="6646" max="6650" width="0" style="4" hidden="1" customWidth="1"/>
    <col min="6651" max="6651" width="13.83203125" style="4" customWidth="1"/>
    <col min="6652" max="6652" width="20.5" style="4" customWidth="1"/>
    <col min="6653" max="6892" width="11.5" style="4"/>
    <col min="6893" max="6893" width="14.5" style="4" customWidth="1"/>
    <col min="6894" max="6894" width="22.1640625" style="4" customWidth="1"/>
    <col min="6895" max="6895" width="16.83203125" style="4" customWidth="1"/>
    <col min="6896" max="6896" width="22.6640625" style="4" customWidth="1"/>
    <col min="6897" max="6897" width="20.33203125" style="4" customWidth="1"/>
    <col min="6898" max="6898" width="22.5" style="4" customWidth="1"/>
    <col min="6899" max="6899" width="25.5" style="4" customWidth="1"/>
    <col min="6900" max="6900" width="10" style="4" customWidth="1"/>
    <col min="6901" max="6901" width="15.33203125" style="4" customWidth="1"/>
    <col min="6902" max="6906" width="0" style="4" hidden="1" customWidth="1"/>
    <col min="6907" max="6907" width="13.83203125" style="4" customWidth="1"/>
    <col min="6908" max="6908" width="20.5" style="4" customWidth="1"/>
    <col min="6909" max="7148" width="11.5" style="4"/>
    <col min="7149" max="7149" width="14.5" style="4" customWidth="1"/>
    <col min="7150" max="7150" width="22.1640625" style="4" customWidth="1"/>
    <col min="7151" max="7151" width="16.83203125" style="4" customWidth="1"/>
    <col min="7152" max="7152" width="22.6640625" style="4" customWidth="1"/>
    <col min="7153" max="7153" width="20.33203125" style="4" customWidth="1"/>
    <col min="7154" max="7154" width="22.5" style="4" customWidth="1"/>
    <col min="7155" max="7155" width="25.5" style="4" customWidth="1"/>
    <col min="7156" max="7156" width="10" style="4" customWidth="1"/>
    <col min="7157" max="7157" width="15.33203125" style="4" customWidth="1"/>
    <col min="7158" max="7162" width="0" style="4" hidden="1" customWidth="1"/>
    <col min="7163" max="7163" width="13.83203125" style="4" customWidth="1"/>
    <col min="7164" max="7164" width="20.5" style="4" customWidth="1"/>
    <col min="7165" max="7404" width="11.5" style="4"/>
    <col min="7405" max="7405" width="14.5" style="4" customWidth="1"/>
    <col min="7406" max="7406" width="22.1640625" style="4" customWidth="1"/>
    <col min="7407" max="7407" width="16.83203125" style="4" customWidth="1"/>
    <col min="7408" max="7408" width="22.6640625" style="4" customWidth="1"/>
    <col min="7409" max="7409" width="20.33203125" style="4" customWidth="1"/>
    <col min="7410" max="7410" width="22.5" style="4" customWidth="1"/>
    <col min="7411" max="7411" width="25.5" style="4" customWidth="1"/>
    <col min="7412" max="7412" width="10" style="4" customWidth="1"/>
    <col min="7413" max="7413" width="15.33203125" style="4" customWidth="1"/>
    <col min="7414" max="7418" width="0" style="4" hidden="1" customWidth="1"/>
    <col min="7419" max="7419" width="13.83203125" style="4" customWidth="1"/>
    <col min="7420" max="7420" width="20.5" style="4" customWidth="1"/>
    <col min="7421" max="7660" width="11.5" style="4"/>
    <col min="7661" max="7661" width="14.5" style="4" customWidth="1"/>
    <col min="7662" max="7662" width="22.1640625" style="4" customWidth="1"/>
    <col min="7663" max="7663" width="16.83203125" style="4" customWidth="1"/>
    <col min="7664" max="7664" width="22.6640625" style="4" customWidth="1"/>
    <col min="7665" max="7665" width="20.33203125" style="4" customWidth="1"/>
    <col min="7666" max="7666" width="22.5" style="4" customWidth="1"/>
    <col min="7667" max="7667" width="25.5" style="4" customWidth="1"/>
    <col min="7668" max="7668" width="10" style="4" customWidth="1"/>
    <col min="7669" max="7669" width="15.33203125" style="4" customWidth="1"/>
    <col min="7670" max="7674" width="0" style="4" hidden="1" customWidth="1"/>
    <col min="7675" max="7675" width="13.83203125" style="4" customWidth="1"/>
    <col min="7676" max="7676" width="20.5" style="4" customWidth="1"/>
    <col min="7677" max="7916" width="11.5" style="4"/>
    <col min="7917" max="7917" width="14.5" style="4" customWidth="1"/>
    <col min="7918" max="7918" width="22.1640625" style="4" customWidth="1"/>
    <col min="7919" max="7919" width="16.83203125" style="4" customWidth="1"/>
    <col min="7920" max="7920" width="22.6640625" style="4" customWidth="1"/>
    <col min="7921" max="7921" width="20.33203125" style="4" customWidth="1"/>
    <col min="7922" max="7922" width="22.5" style="4" customWidth="1"/>
    <col min="7923" max="7923" width="25.5" style="4" customWidth="1"/>
    <col min="7924" max="7924" width="10" style="4" customWidth="1"/>
    <col min="7925" max="7925" width="15.33203125" style="4" customWidth="1"/>
    <col min="7926" max="7930" width="0" style="4" hidden="1" customWidth="1"/>
    <col min="7931" max="7931" width="13.83203125" style="4" customWidth="1"/>
    <col min="7932" max="7932" width="20.5" style="4" customWidth="1"/>
    <col min="7933" max="8172" width="11.5" style="4"/>
    <col min="8173" max="8173" width="14.5" style="4" customWidth="1"/>
    <col min="8174" max="8174" width="22.1640625" style="4" customWidth="1"/>
    <col min="8175" max="8175" width="16.83203125" style="4" customWidth="1"/>
    <col min="8176" max="8176" width="22.6640625" style="4" customWidth="1"/>
    <col min="8177" max="8177" width="20.33203125" style="4" customWidth="1"/>
    <col min="8178" max="8178" width="22.5" style="4" customWidth="1"/>
    <col min="8179" max="8179" width="25.5" style="4" customWidth="1"/>
    <col min="8180" max="8180" width="10" style="4" customWidth="1"/>
    <col min="8181" max="8181" width="15.33203125" style="4" customWidth="1"/>
    <col min="8182" max="8186" width="0" style="4" hidden="1" customWidth="1"/>
    <col min="8187" max="8187" width="13.83203125" style="4" customWidth="1"/>
    <col min="8188" max="8188" width="20.5" style="4" customWidth="1"/>
    <col min="8189" max="8428" width="11.5" style="4"/>
    <col min="8429" max="8429" width="14.5" style="4" customWidth="1"/>
    <col min="8430" max="8430" width="22.1640625" style="4" customWidth="1"/>
    <col min="8431" max="8431" width="16.83203125" style="4" customWidth="1"/>
    <col min="8432" max="8432" width="22.6640625" style="4" customWidth="1"/>
    <col min="8433" max="8433" width="20.33203125" style="4" customWidth="1"/>
    <col min="8434" max="8434" width="22.5" style="4" customWidth="1"/>
    <col min="8435" max="8435" width="25.5" style="4" customWidth="1"/>
    <col min="8436" max="8436" width="10" style="4" customWidth="1"/>
    <col min="8437" max="8437" width="15.33203125" style="4" customWidth="1"/>
    <col min="8438" max="8442" width="0" style="4" hidden="1" customWidth="1"/>
    <col min="8443" max="8443" width="13.83203125" style="4" customWidth="1"/>
    <col min="8444" max="8444" width="20.5" style="4" customWidth="1"/>
    <col min="8445" max="8684" width="11.5" style="4"/>
    <col min="8685" max="8685" width="14.5" style="4" customWidth="1"/>
    <col min="8686" max="8686" width="22.1640625" style="4" customWidth="1"/>
    <col min="8687" max="8687" width="16.83203125" style="4" customWidth="1"/>
    <col min="8688" max="8688" width="22.6640625" style="4" customWidth="1"/>
    <col min="8689" max="8689" width="20.33203125" style="4" customWidth="1"/>
    <col min="8690" max="8690" width="22.5" style="4" customWidth="1"/>
    <col min="8691" max="8691" width="25.5" style="4" customWidth="1"/>
    <col min="8692" max="8692" width="10" style="4" customWidth="1"/>
    <col min="8693" max="8693" width="15.33203125" style="4" customWidth="1"/>
    <col min="8694" max="8698" width="0" style="4" hidden="1" customWidth="1"/>
    <col min="8699" max="8699" width="13.83203125" style="4" customWidth="1"/>
    <col min="8700" max="8700" width="20.5" style="4" customWidth="1"/>
    <col min="8701" max="8940" width="11.5" style="4"/>
    <col min="8941" max="8941" width="14.5" style="4" customWidth="1"/>
    <col min="8942" max="8942" width="22.1640625" style="4" customWidth="1"/>
    <col min="8943" max="8943" width="16.83203125" style="4" customWidth="1"/>
    <col min="8944" max="8944" width="22.6640625" style="4" customWidth="1"/>
    <col min="8945" max="8945" width="20.33203125" style="4" customWidth="1"/>
    <col min="8946" max="8946" width="22.5" style="4" customWidth="1"/>
    <col min="8947" max="8947" width="25.5" style="4" customWidth="1"/>
    <col min="8948" max="8948" width="10" style="4" customWidth="1"/>
    <col min="8949" max="8949" width="15.33203125" style="4" customWidth="1"/>
    <col min="8950" max="8954" width="0" style="4" hidden="1" customWidth="1"/>
    <col min="8955" max="8955" width="13.83203125" style="4" customWidth="1"/>
    <col min="8956" max="8956" width="20.5" style="4" customWidth="1"/>
    <col min="8957" max="9196" width="11.5" style="4"/>
    <col min="9197" max="9197" width="14.5" style="4" customWidth="1"/>
    <col min="9198" max="9198" width="22.1640625" style="4" customWidth="1"/>
    <col min="9199" max="9199" width="16.83203125" style="4" customWidth="1"/>
    <col min="9200" max="9200" width="22.6640625" style="4" customWidth="1"/>
    <col min="9201" max="9201" width="20.33203125" style="4" customWidth="1"/>
    <col min="9202" max="9202" width="22.5" style="4" customWidth="1"/>
    <col min="9203" max="9203" width="25.5" style="4" customWidth="1"/>
    <col min="9204" max="9204" width="10" style="4" customWidth="1"/>
    <col min="9205" max="9205" width="15.33203125" style="4" customWidth="1"/>
    <col min="9206" max="9210" width="0" style="4" hidden="1" customWidth="1"/>
    <col min="9211" max="9211" width="13.83203125" style="4" customWidth="1"/>
    <col min="9212" max="9212" width="20.5" style="4" customWidth="1"/>
    <col min="9213" max="9452" width="11.5" style="4"/>
    <col min="9453" max="9453" width="14.5" style="4" customWidth="1"/>
    <col min="9454" max="9454" width="22.1640625" style="4" customWidth="1"/>
    <col min="9455" max="9455" width="16.83203125" style="4" customWidth="1"/>
    <col min="9456" max="9456" width="22.6640625" style="4" customWidth="1"/>
    <col min="9457" max="9457" width="20.33203125" style="4" customWidth="1"/>
    <col min="9458" max="9458" width="22.5" style="4" customWidth="1"/>
    <col min="9459" max="9459" width="25.5" style="4" customWidth="1"/>
    <col min="9460" max="9460" width="10" style="4" customWidth="1"/>
    <col min="9461" max="9461" width="15.33203125" style="4" customWidth="1"/>
    <col min="9462" max="9466" width="0" style="4" hidden="1" customWidth="1"/>
    <col min="9467" max="9467" width="13.83203125" style="4" customWidth="1"/>
    <col min="9468" max="9468" width="20.5" style="4" customWidth="1"/>
    <col min="9469" max="9708" width="11.5" style="4"/>
    <col min="9709" max="9709" width="14.5" style="4" customWidth="1"/>
    <col min="9710" max="9710" width="22.1640625" style="4" customWidth="1"/>
    <col min="9711" max="9711" width="16.83203125" style="4" customWidth="1"/>
    <col min="9712" max="9712" width="22.6640625" style="4" customWidth="1"/>
    <col min="9713" max="9713" width="20.33203125" style="4" customWidth="1"/>
    <col min="9714" max="9714" width="22.5" style="4" customWidth="1"/>
    <col min="9715" max="9715" width="25.5" style="4" customWidth="1"/>
    <col min="9716" max="9716" width="10" style="4" customWidth="1"/>
    <col min="9717" max="9717" width="15.33203125" style="4" customWidth="1"/>
    <col min="9718" max="9722" width="0" style="4" hidden="1" customWidth="1"/>
    <col min="9723" max="9723" width="13.83203125" style="4" customWidth="1"/>
    <col min="9724" max="9724" width="20.5" style="4" customWidth="1"/>
    <col min="9725" max="9964" width="11.5" style="4"/>
    <col min="9965" max="9965" width="14.5" style="4" customWidth="1"/>
    <col min="9966" max="9966" width="22.1640625" style="4" customWidth="1"/>
    <col min="9967" max="9967" width="16.83203125" style="4" customWidth="1"/>
    <col min="9968" max="9968" width="22.6640625" style="4" customWidth="1"/>
    <col min="9969" max="9969" width="20.33203125" style="4" customWidth="1"/>
    <col min="9970" max="9970" width="22.5" style="4" customWidth="1"/>
    <col min="9971" max="9971" width="25.5" style="4" customWidth="1"/>
    <col min="9972" max="9972" width="10" style="4" customWidth="1"/>
    <col min="9973" max="9973" width="15.33203125" style="4" customWidth="1"/>
    <col min="9974" max="9978" width="0" style="4" hidden="1" customWidth="1"/>
    <col min="9979" max="9979" width="13.83203125" style="4" customWidth="1"/>
    <col min="9980" max="9980" width="20.5" style="4" customWidth="1"/>
    <col min="9981" max="10220" width="11.5" style="4"/>
    <col min="10221" max="10221" width="14.5" style="4" customWidth="1"/>
    <col min="10222" max="10222" width="22.1640625" style="4" customWidth="1"/>
    <col min="10223" max="10223" width="16.83203125" style="4" customWidth="1"/>
    <col min="10224" max="10224" width="22.6640625" style="4" customWidth="1"/>
    <col min="10225" max="10225" width="20.33203125" style="4" customWidth="1"/>
    <col min="10226" max="10226" width="22.5" style="4" customWidth="1"/>
    <col min="10227" max="10227" width="25.5" style="4" customWidth="1"/>
    <col min="10228" max="10228" width="10" style="4" customWidth="1"/>
    <col min="10229" max="10229" width="15.33203125" style="4" customWidth="1"/>
    <col min="10230" max="10234" width="0" style="4" hidden="1" customWidth="1"/>
    <col min="10235" max="10235" width="13.83203125" style="4" customWidth="1"/>
    <col min="10236" max="10236" width="20.5" style="4" customWidth="1"/>
    <col min="10237" max="10476" width="11.5" style="4"/>
    <col min="10477" max="10477" width="14.5" style="4" customWidth="1"/>
    <col min="10478" max="10478" width="22.1640625" style="4" customWidth="1"/>
    <col min="10479" max="10479" width="16.83203125" style="4" customWidth="1"/>
    <col min="10480" max="10480" width="22.6640625" style="4" customWidth="1"/>
    <col min="10481" max="10481" width="20.33203125" style="4" customWidth="1"/>
    <col min="10482" max="10482" width="22.5" style="4" customWidth="1"/>
    <col min="10483" max="10483" width="25.5" style="4" customWidth="1"/>
    <col min="10484" max="10484" width="10" style="4" customWidth="1"/>
    <col min="10485" max="10485" width="15.33203125" style="4" customWidth="1"/>
    <col min="10486" max="10490" width="0" style="4" hidden="1" customWidth="1"/>
    <col min="10491" max="10491" width="13.83203125" style="4" customWidth="1"/>
    <col min="10492" max="10492" width="20.5" style="4" customWidth="1"/>
    <col min="10493" max="10732" width="11.5" style="4"/>
    <col min="10733" max="10733" width="14.5" style="4" customWidth="1"/>
    <col min="10734" max="10734" width="22.1640625" style="4" customWidth="1"/>
    <col min="10735" max="10735" width="16.83203125" style="4" customWidth="1"/>
    <col min="10736" max="10736" width="22.6640625" style="4" customWidth="1"/>
    <col min="10737" max="10737" width="20.33203125" style="4" customWidth="1"/>
    <col min="10738" max="10738" width="22.5" style="4" customWidth="1"/>
    <col min="10739" max="10739" width="25.5" style="4" customWidth="1"/>
    <col min="10740" max="10740" width="10" style="4" customWidth="1"/>
    <col min="10741" max="10741" width="15.33203125" style="4" customWidth="1"/>
    <col min="10742" max="10746" width="0" style="4" hidden="1" customWidth="1"/>
    <col min="10747" max="10747" width="13.83203125" style="4" customWidth="1"/>
    <col min="10748" max="10748" width="20.5" style="4" customWidth="1"/>
    <col min="10749" max="10988" width="11.5" style="4"/>
    <col min="10989" max="10989" width="14.5" style="4" customWidth="1"/>
    <col min="10990" max="10990" width="22.1640625" style="4" customWidth="1"/>
    <col min="10991" max="10991" width="16.83203125" style="4" customWidth="1"/>
    <col min="10992" max="10992" width="22.6640625" style="4" customWidth="1"/>
    <col min="10993" max="10993" width="20.33203125" style="4" customWidth="1"/>
    <col min="10994" max="10994" width="22.5" style="4" customWidth="1"/>
    <col min="10995" max="10995" width="25.5" style="4" customWidth="1"/>
    <col min="10996" max="10996" width="10" style="4" customWidth="1"/>
    <col min="10997" max="10997" width="15.33203125" style="4" customWidth="1"/>
    <col min="10998" max="11002" width="0" style="4" hidden="1" customWidth="1"/>
    <col min="11003" max="11003" width="13.83203125" style="4" customWidth="1"/>
    <col min="11004" max="11004" width="20.5" style="4" customWidth="1"/>
    <col min="11005" max="11244" width="11.5" style="4"/>
    <col min="11245" max="11245" width="14.5" style="4" customWidth="1"/>
    <col min="11246" max="11246" width="22.1640625" style="4" customWidth="1"/>
    <col min="11247" max="11247" width="16.83203125" style="4" customWidth="1"/>
    <col min="11248" max="11248" width="22.6640625" style="4" customWidth="1"/>
    <col min="11249" max="11249" width="20.33203125" style="4" customWidth="1"/>
    <col min="11250" max="11250" width="22.5" style="4" customWidth="1"/>
    <col min="11251" max="11251" width="25.5" style="4" customWidth="1"/>
    <col min="11252" max="11252" width="10" style="4" customWidth="1"/>
    <col min="11253" max="11253" width="15.33203125" style="4" customWidth="1"/>
    <col min="11254" max="11258" width="0" style="4" hidden="1" customWidth="1"/>
    <col min="11259" max="11259" width="13.83203125" style="4" customWidth="1"/>
    <col min="11260" max="11260" width="20.5" style="4" customWidth="1"/>
    <col min="11261" max="11500" width="11.5" style="4"/>
    <col min="11501" max="11501" width="14.5" style="4" customWidth="1"/>
    <col min="11502" max="11502" width="22.1640625" style="4" customWidth="1"/>
    <col min="11503" max="11503" width="16.83203125" style="4" customWidth="1"/>
    <col min="11504" max="11504" width="22.6640625" style="4" customWidth="1"/>
    <col min="11505" max="11505" width="20.33203125" style="4" customWidth="1"/>
    <col min="11506" max="11506" width="22.5" style="4" customWidth="1"/>
    <col min="11507" max="11507" width="25.5" style="4" customWidth="1"/>
    <col min="11508" max="11508" width="10" style="4" customWidth="1"/>
    <col min="11509" max="11509" width="15.33203125" style="4" customWidth="1"/>
    <col min="11510" max="11514" width="0" style="4" hidden="1" customWidth="1"/>
    <col min="11515" max="11515" width="13.83203125" style="4" customWidth="1"/>
    <col min="11516" max="11516" width="20.5" style="4" customWidth="1"/>
    <col min="11517" max="11756" width="11.5" style="4"/>
    <col min="11757" max="11757" width="14.5" style="4" customWidth="1"/>
    <col min="11758" max="11758" width="22.1640625" style="4" customWidth="1"/>
    <col min="11759" max="11759" width="16.83203125" style="4" customWidth="1"/>
    <col min="11760" max="11760" width="22.6640625" style="4" customWidth="1"/>
    <col min="11761" max="11761" width="20.33203125" style="4" customWidth="1"/>
    <col min="11762" max="11762" width="22.5" style="4" customWidth="1"/>
    <col min="11763" max="11763" width="25.5" style="4" customWidth="1"/>
    <col min="11764" max="11764" width="10" style="4" customWidth="1"/>
    <col min="11765" max="11765" width="15.33203125" style="4" customWidth="1"/>
    <col min="11766" max="11770" width="0" style="4" hidden="1" customWidth="1"/>
    <col min="11771" max="11771" width="13.83203125" style="4" customWidth="1"/>
    <col min="11772" max="11772" width="20.5" style="4" customWidth="1"/>
    <col min="11773" max="12012" width="11.5" style="4"/>
    <col min="12013" max="12013" width="14.5" style="4" customWidth="1"/>
    <col min="12014" max="12014" width="22.1640625" style="4" customWidth="1"/>
    <col min="12015" max="12015" width="16.83203125" style="4" customWidth="1"/>
    <col min="12016" max="12016" width="22.6640625" style="4" customWidth="1"/>
    <col min="12017" max="12017" width="20.33203125" style="4" customWidth="1"/>
    <col min="12018" max="12018" width="22.5" style="4" customWidth="1"/>
    <col min="12019" max="12019" width="25.5" style="4" customWidth="1"/>
    <col min="12020" max="12020" width="10" style="4" customWidth="1"/>
    <col min="12021" max="12021" width="15.33203125" style="4" customWidth="1"/>
    <col min="12022" max="12026" width="0" style="4" hidden="1" customWidth="1"/>
    <col min="12027" max="12027" width="13.83203125" style="4" customWidth="1"/>
    <col min="12028" max="12028" width="20.5" style="4" customWidth="1"/>
    <col min="12029" max="12268" width="11.5" style="4"/>
    <col min="12269" max="12269" width="14.5" style="4" customWidth="1"/>
    <col min="12270" max="12270" width="22.1640625" style="4" customWidth="1"/>
    <col min="12271" max="12271" width="16.83203125" style="4" customWidth="1"/>
    <col min="12272" max="12272" width="22.6640625" style="4" customWidth="1"/>
    <col min="12273" max="12273" width="20.33203125" style="4" customWidth="1"/>
    <col min="12274" max="12274" width="22.5" style="4" customWidth="1"/>
    <col min="12275" max="12275" width="25.5" style="4" customWidth="1"/>
    <col min="12276" max="12276" width="10" style="4" customWidth="1"/>
    <col min="12277" max="12277" width="15.33203125" style="4" customWidth="1"/>
    <col min="12278" max="12282" width="0" style="4" hidden="1" customWidth="1"/>
    <col min="12283" max="12283" width="13.83203125" style="4" customWidth="1"/>
    <col min="12284" max="12284" width="20.5" style="4" customWidth="1"/>
    <col min="12285" max="12524" width="11.5" style="4"/>
    <col min="12525" max="12525" width="14.5" style="4" customWidth="1"/>
    <col min="12526" max="12526" width="22.1640625" style="4" customWidth="1"/>
    <col min="12527" max="12527" width="16.83203125" style="4" customWidth="1"/>
    <col min="12528" max="12528" width="22.6640625" style="4" customWidth="1"/>
    <col min="12529" max="12529" width="20.33203125" style="4" customWidth="1"/>
    <col min="12530" max="12530" width="22.5" style="4" customWidth="1"/>
    <col min="12531" max="12531" width="25.5" style="4" customWidth="1"/>
    <col min="12532" max="12532" width="10" style="4" customWidth="1"/>
    <col min="12533" max="12533" width="15.33203125" style="4" customWidth="1"/>
    <col min="12534" max="12538" width="0" style="4" hidden="1" customWidth="1"/>
    <col min="12539" max="12539" width="13.83203125" style="4" customWidth="1"/>
    <col min="12540" max="12540" width="20.5" style="4" customWidth="1"/>
    <col min="12541" max="12780" width="11.5" style="4"/>
    <col min="12781" max="12781" width="14.5" style="4" customWidth="1"/>
    <col min="12782" max="12782" width="22.1640625" style="4" customWidth="1"/>
    <col min="12783" max="12783" width="16.83203125" style="4" customWidth="1"/>
    <col min="12784" max="12784" width="22.6640625" style="4" customWidth="1"/>
    <col min="12785" max="12785" width="20.33203125" style="4" customWidth="1"/>
    <col min="12786" max="12786" width="22.5" style="4" customWidth="1"/>
    <col min="12787" max="12787" width="25.5" style="4" customWidth="1"/>
    <col min="12788" max="12788" width="10" style="4" customWidth="1"/>
    <col min="12789" max="12789" width="15.33203125" style="4" customWidth="1"/>
    <col min="12790" max="12794" width="0" style="4" hidden="1" customWidth="1"/>
    <col min="12795" max="12795" width="13.83203125" style="4" customWidth="1"/>
    <col min="12796" max="12796" width="20.5" style="4" customWidth="1"/>
    <col min="12797" max="13036" width="11.5" style="4"/>
    <col min="13037" max="13037" width="14.5" style="4" customWidth="1"/>
    <col min="13038" max="13038" width="22.1640625" style="4" customWidth="1"/>
    <col min="13039" max="13039" width="16.83203125" style="4" customWidth="1"/>
    <col min="13040" max="13040" width="22.6640625" style="4" customWidth="1"/>
    <col min="13041" max="13041" width="20.33203125" style="4" customWidth="1"/>
    <col min="13042" max="13042" width="22.5" style="4" customWidth="1"/>
    <col min="13043" max="13043" width="25.5" style="4" customWidth="1"/>
    <col min="13044" max="13044" width="10" style="4" customWidth="1"/>
    <col min="13045" max="13045" width="15.33203125" style="4" customWidth="1"/>
    <col min="13046" max="13050" width="0" style="4" hidden="1" customWidth="1"/>
    <col min="13051" max="13051" width="13.83203125" style="4" customWidth="1"/>
    <col min="13052" max="13052" width="20.5" style="4" customWidth="1"/>
    <col min="13053" max="13292" width="11.5" style="4"/>
    <col min="13293" max="13293" width="14.5" style="4" customWidth="1"/>
    <col min="13294" max="13294" width="22.1640625" style="4" customWidth="1"/>
    <col min="13295" max="13295" width="16.83203125" style="4" customWidth="1"/>
    <col min="13296" max="13296" width="22.6640625" style="4" customWidth="1"/>
    <col min="13297" max="13297" width="20.33203125" style="4" customWidth="1"/>
    <col min="13298" max="13298" width="22.5" style="4" customWidth="1"/>
    <col min="13299" max="13299" width="25.5" style="4" customWidth="1"/>
    <col min="13300" max="13300" width="10" style="4" customWidth="1"/>
    <col min="13301" max="13301" width="15.33203125" style="4" customWidth="1"/>
    <col min="13302" max="13306" width="0" style="4" hidden="1" customWidth="1"/>
    <col min="13307" max="13307" width="13.83203125" style="4" customWidth="1"/>
    <col min="13308" max="13308" width="20.5" style="4" customWidth="1"/>
    <col min="13309" max="13548" width="11.5" style="4"/>
    <col min="13549" max="13549" width="14.5" style="4" customWidth="1"/>
    <col min="13550" max="13550" width="22.1640625" style="4" customWidth="1"/>
    <col min="13551" max="13551" width="16.83203125" style="4" customWidth="1"/>
    <col min="13552" max="13552" width="22.6640625" style="4" customWidth="1"/>
    <col min="13553" max="13553" width="20.33203125" style="4" customWidth="1"/>
    <col min="13554" max="13554" width="22.5" style="4" customWidth="1"/>
    <col min="13555" max="13555" width="25.5" style="4" customWidth="1"/>
    <col min="13556" max="13556" width="10" style="4" customWidth="1"/>
    <col min="13557" max="13557" width="15.33203125" style="4" customWidth="1"/>
    <col min="13558" max="13562" width="0" style="4" hidden="1" customWidth="1"/>
    <col min="13563" max="13563" width="13.83203125" style="4" customWidth="1"/>
    <col min="13564" max="13564" width="20.5" style="4" customWidth="1"/>
    <col min="13565" max="13804" width="11.5" style="4"/>
    <col min="13805" max="13805" width="14.5" style="4" customWidth="1"/>
    <col min="13806" max="13806" width="22.1640625" style="4" customWidth="1"/>
    <col min="13807" max="13807" width="16.83203125" style="4" customWidth="1"/>
    <col min="13808" max="13808" width="22.6640625" style="4" customWidth="1"/>
    <col min="13809" max="13809" width="20.33203125" style="4" customWidth="1"/>
    <col min="13810" max="13810" width="22.5" style="4" customWidth="1"/>
    <col min="13811" max="13811" width="25.5" style="4" customWidth="1"/>
    <col min="13812" max="13812" width="10" style="4" customWidth="1"/>
    <col min="13813" max="13813" width="15.33203125" style="4" customWidth="1"/>
    <col min="13814" max="13818" width="0" style="4" hidden="1" customWidth="1"/>
    <col min="13819" max="13819" width="13.83203125" style="4" customWidth="1"/>
    <col min="13820" max="13820" width="20.5" style="4" customWidth="1"/>
    <col min="13821" max="14060" width="11.5" style="4"/>
    <col min="14061" max="14061" width="14.5" style="4" customWidth="1"/>
    <col min="14062" max="14062" width="22.1640625" style="4" customWidth="1"/>
    <col min="14063" max="14063" width="16.83203125" style="4" customWidth="1"/>
    <col min="14064" max="14064" width="22.6640625" style="4" customWidth="1"/>
    <col min="14065" max="14065" width="20.33203125" style="4" customWidth="1"/>
    <col min="14066" max="14066" width="22.5" style="4" customWidth="1"/>
    <col min="14067" max="14067" width="25.5" style="4" customWidth="1"/>
    <col min="14068" max="14068" width="10" style="4" customWidth="1"/>
    <col min="14069" max="14069" width="15.33203125" style="4" customWidth="1"/>
    <col min="14070" max="14074" width="0" style="4" hidden="1" customWidth="1"/>
    <col min="14075" max="14075" width="13.83203125" style="4" customWidth="1"/>
    <col min="14076" max="14076" width="20.5" style="4" customWidth="1"/>
    <col min="14077" max="14316" width="11.5" style="4"/>
    <col min="14317" max="14317" width="14.5" style="4" customWidth="1"/>
    <col min="14318" max="14318" width="22.1640625" style="4" customWidth="1"/>
    <col min="14319" max="14319" width="16.83203125" style="4" customWidth="1"/>
    <col min="14320" max="14320" width="22.6640625" style="4" customWidth="1"/>
    <col min="14321" max="14321" width="20.33203125" style="4" customWidth="1"/>
    <col min="14322" max="14322" width="22.5" style="4" customWidth="1"/>
    <col min="14323" max="14323" width="25.5" style="4" customWidth="1"/>
    <col min="14324" max="14324" width="10" style="4" customWidth="1"/>
    <col min="14325" max="14325" width="15.33203125" style="4" customWidth="1"/>
    <col min="14326" max="14330" width="0" style="4" hidden="1" customWidth="1"/>
    <col min="14331" max="14331" width="13.83203125" style="4" customWidth="1"/>
    <col min="14332" max="14332" width="20.5" style="4" customWidth="1"/>
    <col min="14333" max="14572" width="11.5" style="4"/>
    <col min="14573" max="14573" width="14.5" style="4" customWidth="1"/>
    <col min="14574" max="14574" width="22.1640625" style="4" customWidth="1"/>
    <col min="14575" max="14575" width="16.83203125" style="4" customWidth="1"/>
    <col min="14576" max="14576" width="22.6640625" style="4" customWidth="1"/>
    <col min="14577" max="14577" width="20.33203125" style="4" customWidth="1"/>
    <col min="14578" max="14578" width="22.5" style="4" customWidth="1"/>
    <col min="14579" max="14579" width="25.5" style="4" customWidth="1"/>
    <col min="14580" max="14580" width="10" style="4" customWidth="1"/>
    <col min="14581" max="14581" width="15.33203125" style="4" customWidth="1"/>
    <col min="14582" max="14586" width="0" style="4" hidden="1" customWidth="1"/>
    <col min="14587" max="14587" width="13.83203125" style="4" customWidth="1"/>
    <col min="14588" max="14588" width="20.5" style="4" customWidth="1"/>
    <col min="14589" max="14828" width="11.5" style="4"/>
    <col min="14829" max="14829" width="14.5" style="4" customWidth="1"/>
    <col min="14830" max="14830" width="22.1640625" style="4" customWidth="1"/>
    <col min="14831" max="14831" width="16.83203125" style="4" customWidth="1"/>
    <col min="14832" max="14832" width="22.6640625" style="4" customWidth="1"/>
    <col min="14833" max="14833" width="20.33203125" style="4" customWidth="1"/>
    <col min="14834" max="14834" width="22.5" style="4" customWidth="1"/>
    <col min="14835" max="14835" width="25.5" style="4" customWidth="1"/>
    <col min="14836" max="14836" width="10" style="4" customWidth="1"/>
    <col min="14837" max="14837" width="15.33203125" style="4" customWidth="1"/>
    <col min="14838" max="14842" width="0" style="4" hidden="1" customWidth="1"/>
    <col min="14843" max="14843" width="13.83203125" style="4" customWidth="1"/>
    <col min="14844" max="14844" width="20.5" style="4" customWidth="1"/>
    <col min="14845" max="15084" width="11.5" style="4"/>
    <col min="15085" max="15085" width="14.5" style="4" customWidth="1"/>
    <col min="15086" max="15086" width="22.1640625" style="4" customWidth="1"/>
    <col min="15087" max="15087" width="16.83203125" style="4" customWidth="1"/>
    <col min="15088" max="15088" width="22.6640625" style="4" customWidth="1"/>
    <col min="15089" max="15089" width="20.33203125" style="4" customWidth="1"/>
    <col min="15090" max="15090" width="22.5" style="4" customWidth="1"/>
    <col min="15091" max="15091" width="25.5" style="4" customWidth="1"/>
    <col min="15092" max="15092" width="10" style="4" customWidth="1"/>
    <col min="15093" max="15093" width="15.33203125" style="4" customWidth="1"/>
    <col min="15094" max="15098" width="0" style="4" hidden="1" customWidth="1"/>
    <col min="15099" max="15099" width="13.83203125" style="4" customWidth="1"/>
    <col min="15100" max="15100" width="20.5" style="4" customWidth="1"/>
    <col min="15101" max="15340" width="11.5" style="4"/>
    <col min="15341" max="15341" width="14.5" style="4" customWidth="1"/>
    <col min="15342" max="15342" width="22.1640625" style="4" customWidth="1"/>
    <col min="15343" max="15343" width="16.83203125" style="4" customWidth="1"/>
    <col min="15344" max="15344" width="22.6640625" style="4" customWidth="1"/>
    <col min="15345" max="15345" width="20.33203125" style="4" customWidth="1"/>
    <col min="15346" max="15346" width="22.5" style="4" customWidth="1"/>
    <col min="15347" max="15347" width="25.5" style="4" customWidth="1"/>
    <col min="15348" max="15348" width="10" style="4" customWidth="1"/>
    <col min="15349" max="15349" width="15.33203125" style="4" customWidth="1"/>
    <col min="15350" max="15354" width="0" style="4" hidden="1" customWidth="1"/>
    <col min="15355" max="15355" width="13.83203125" style="4" customWidth="1"/>
    <col min="15356" max="15356" width="20.5" style="4" customWidth="1"/>
    <col min="15357" max="15596" width="11.5" style="4"/>
    <col min="15597" max="15597" width="14.5" style="4" customWidth="1"/>
    <col min="15598" max="15598" width="22.1640625" style="4" customWidth="1"/>
    <col min="15599" max="15599" width="16.83203125" style="4" customWidth="1"/>
    <col min="15600" max="15600" width="22.6640625" style="4" customWidth="1"/>
    <col min="15601" max="15601" width="20.33203125" style="4" customWidth="1"/>
    <col min="15602" max="15602" width="22.5" style="4" customWidth="1"/>
    <col min="15603" max="15603" width="25.5" style="4" customWidth="1"/>
    <col min="15604" max="15604" width="10" style="4" customWidth="1"/>
    <col min="15605" max="15605" width="15.33203125" style="4" customWidth="1"/>
    <col min="15606" max="15610" width="0" style="4" hidden="1" customWidth="1"/>
    <col min="15611" max="15611" width="13.83203125" style="4" customWidth="1"/>
    <col min="15612" max="15612" width="20.5" style="4" customWidth="1"/>
    <col min="15613" max="15852" width="11.5" style="4"/>
    <col min="15853" max="15853" width="14.5" style="4" customWidth="1"/>
    <col min="15854" max="15854" width="22.1640625" style="4" customWidth="1"/>
    <col min="15855" max="15855" width="16.83203125" style="4" customWidth="1"/>
    <col min="15856" max="15856" width="22.6640625" style="4" customWidth="1"/>
    <col min="15857" max="15857" width="20.33203125" style="4" customWidth="1"/>
    <col min="15858" max="15858" width="22.5" style="4" customWidth="1"/>
    <col min="15859" max="15859" width="25.5" style="4" customWidth="1"/>
    <col min="15860" max="15860" width="10" style="4" customWidth="1"/>
    <col min="15861" max="15861" width="15.33203125" style="4" customWidth="1"/>
    <col min="15862" max="15866" width="0" style="4" hidden="1" customWidth="1"/>
    <col min="15867" max="15867" width="13.83203125" style="4" customWidth="1"/>
    <col min="15868" max="15868" width="20.5" style="4" customWidth="1"/>
    <col min="15869" max="16108" width="11.5" style="4"/>
    <col min="16109" max="16109" width="14.5" style="4" customWidth="1"/>
    <col min="16110" max="16110" width="22.1640625" style="4" customWidth="1"/>
    <col min="16111" max="16111" width="16.83203125" style="4" customWidth="1"/>
    <col min="16112" max="16112" width="22.6640625" style="4" customWidth="1"/>
    <col min="16113" max="16113" width="20.33203125" style="4" customWidth="1"/>
    <col min="16114" max="16114" width="22.5" style="4" customWidth="1"/>
    <col min="16115" max="16115" width="25.5" style="4" customWidth="1"/>
    <col min="16116" max="16116" width="10" style="4" customWidth="1"/>
    <col min="16117" max="16117" width="15.33203125" style="4" customWidth="1"/>
    <col min="16118" max="16122" width="0" style="4" hidden="1" customWidth="1"/>
    <col min="16123" max="16123" width="13.83203125" style="4" customWidth="1"/>
    <col min="16124" max="16124" width="20.5" style="4" customWidth="1"/>
    <col min="16125" max="16372" width="11.5" style="4"/>
    <col min="16373" max="16384" width="11.5" style="4" customWidth="1"/>
  </cols>
  <sheetData>
    <row r="1" spans="1:13" s="1" customFormat="1" ht="20.25" customHeight="1" x14ac:dyDescent="0.2">
      <c r="A1" s="425"/>
      <c r="B1" s="436"/>
      <c r="C1" s="437"/>
      <c r="D1" s="419" t="s">
        <v>14</v>
      </c>
      <c r="E1" s="420"/>
      <c r="F1" s="420"/>
      <c r="G1" s="420"/>
      <c r="H1" s="420"/>
      <c r="I1" s="420"/>
      <c r="J1" s="420"/>
      <c r="K1" s="421"/>
      <c r="L1" s="472" t="s">
        <v>0</v>
      </c>
      <c r="M1" s="473"/>
    </row>
    <row r="2" spans="1:13" s="1" customFormat="1" ht="20.25" customHeight="1" x14ac:dyDescent="0.2">
      <c r="A2" s="425"/>
      <c r="B2" s="438"/>
      <c r="C2" s="439"/>
      <c r="D2" s="419"/>
      <c r="E2" s="420"/>
      <c r="F2" s="420"/>
      <c r="G2" s="420"/>
      <c r="H2" s="420"/>
      <c r="I2" s="420"/>
      <c r="J2" s="420"/>
      <c r="K2" s="421"/>
      <c r="L2" s="474" t="s">
        <v>731</v>
      </c>
      <c r="M2" s="475"/>
    </row>
    <row r="3" spans="1:13" s="1" customFormat="1" ht="20.25" customHeight="1" x14ac:dyDescent="0.2">
      <c r="A3" s="425"/>
      <c r="B3" s="438"/>
      <c r="C3" s="439"/>
      <c r="D3" s="419"/>
      <c r="E3" s="420"/>
      <c r="F3" s="420"/>
      <c r="G3" s="420"/>
      <c r="H3" s="420"/>
      <c r="I3" s="420"/>
      <c r="J3" s="420"/>
      <c r="K3" s="421"/>
      <c r="L3" s="474" t="s">
        <v>103</v>
      </c>
      <c r="M3" s="475"/>
    </row>
    <row r="4" spans="1:13" s="1" customFormat="1" ht="20.25" customHeight="1" thickBot="1" x14ac:dyDescent="0.25">
      <c r="A4" s="425"/>
      <c r="B4" s="440"/>
      <c r="C4" s="441"/>
      <c r="D4" s="422"/>
      <c r="E4" s="423"/>
      <c r="F4" s="423"/>
      <c r="G4" s="423"/>
      <c r="H4" s="423"/>
      <c r="I4" s="423"/>
      <c r="J4" s="423"/>
      <c r="K4" s="424"/>
      <c r="L4" s="476" t="s">
        <v>1</v>
      </c>
      <c r="M4" s="477"/>
    </row>
    <row r="5" spans="1:13" s="1" customFormat="1" ht="13" thickBot="1" x14ac:dyDescent="0.25">
      <c r="A5" s="425"/>
      <c r="B5" s="426"/>
      <c r="C5" s="426"/>
      <c r="D5" s="426"/>
      <c r="E5" s="426"/>
      <c r="F5" s="426"/>
      <c r="G5" s="426"/>
      <c r="H5" s="426"/>
      <c r="I5" s="426"/>
      <c r="J5" s="426"/>
      <c r="K5" s="426"/>
      <c r="L5" s="427"/>
      <c r="M5" s="427"/>
    </row>
    <row r="6" spans="1:13" s="1" customFormat="1" ht="31.5" customHeight="1" thickBot="1" x14ac:dyDescent="0.25">
      <c r="A6" s="425"/>
      <c r="B6" s="433" t="s">
        <v>694</v>
      </c>
      <c r="C6" s="434"/>
      <c r="D6" s="434"/>
      <c r="E6" s="434"/>
      <c r="F6" s="434"/>
      <c r="G6" s="434"/>
      <c r="H6" s="434"/>
      <c r="I6" s="434"/>
      <c r="J6" s="434"/>
      <c r="K6" s="434"/>
      <c r="L6" s="434"/>
      <c r="M6" s="435"/>
    </row>
    <row r="7" spans="1:13" s="1" customFormat="1" ht="30" customHeight="1" thickBot="1" x14ac:dyDescent="0.25">
      <c r="A7" s="425"/>
      <c r="B7" s="433" t="s">
        <v>223</v>
      </c>
      <c r="C7" s="434"/>
      <c r="D7" s="434"/>
      <c r="E7" s="434"/>
      <c r="F7" s="434"/>
      <c r="G7" s="434"/>
      <c r="H7" s="434"/>
      <c r="I7" s="434"/>
      <c r="J7" s="434"/>
      <c r="K7" s="434"/>
      <c r="L7" s="434"/>
      <c r="M7" s="435"/>
    </row>
    <row r="8" spans="1:13" s="2" customFormat="1" ht="30.75" customHeight="1" thickBot="1" x14ac:dyDescent="0.25">
      <c r="A8" s="425"/>
      <c r="B8" s="433" t="s">
        <v>693</v>
      </c>
      <c r="C8" s="434"/>
      <c r="D8" s="434"/>
      <c r="E8" s="434"/>
      <c r="F8" s="434"/>
      <c r="G8" s="434"/>
      <c r="H8" s="434"/>
      <c r="I8" s="434"/>
      <c r="J8" s="434"/>
      <c r="K8" s="434"/>
      <c r="L8" s="434"/>
      <c r="M8" s="435"/>
    </row>
    <row r="9" spans="1:13" s="1" customFormat="1" ht="13" thickBot="1" x14ac:dyDescent="0.25">
      <c r="A9" s="425"/>
      <c r="B9" s="455"/>
      <c r="C9" s="455"/>
      <c r="D9" s="455"/>
      <c r="E9" s="455"/>
      <c r="F9" s="455"/>
      <c r="G9" s="455"/>
      <c r="H9" s="455"/>
      <c r="I9" s="455"/>
      <c r="J9" s="455"/>
      <c r="K9" s="455"/>
      <c r="L9" s="72"/>
    </row>
    <row r="10" spans="1:13" s="1" customFormat="1" ht="26" customHeight="1" thickBot="1" x14ac:dyDescent="0.25">
      <c r="A10" s="425"/>
      <c r="B10" s="428" t="s">
        <v>206</v>
      </c>
      <c r="C10" s="430" t="s">
        <v>3</v>
      </c>
      <c r="D10" s="430" t="s">
        <v>22</v>
      </c>
      <c r="E10" s="430" t="s">
        <v>4</v>
      </c>
      <c r="F10" s="430" t="s">
        <v>10</v>
      </c>
      <c r="G10" s="430" t="s">
        <v>313</v>
      </c>
      <c r="H10" s="307" t="s">
        <v>734</v>
      </c>
      <c r="I10" s="307" t="s">
        <v>734</v>
      </c>
      <c r="J10" s="410" t="s">
        <v>8</v>
      </c>
      <c r="K10" s="410" t="s">
        <v>9</v>
      </c>
      <c r="L10" s="457" t="s">
        <v>7</v>
      </c>
      <c r="M10" s="457" t="s">
        <v>524</v>
      </c>
    </row>
    <row r="11" spans="1:13" s="3" customFormat="1" ht="35.25" customHeight="1" thickBot="1" x14ac:dyDescent="0.25">
      <c r="A11" s="425"/>
      <c r="B11" s="429"/>
      <c r="C11" s="431"/>
      <c r="D11" s="431"/>
      <c r="E11" s="431"/>
      <c r="F11" s="431"/>
      <c r="G11" s="431"/>
      <c r="H11" s="308" t="s">
        <v>735</v>
      </c>
      <c r="I11" s="308" t="s">
        <v>744</v>
      </c>
      <c r="J11" s="461"/>
      <c r="K11" s="461"/>
      <c r="L11" s="458"/>
      <c r="M11" s="458"/>
    </row>
    <row r="12" spans="1:13" ht="53.25" customHeight="1" x14ac:dyDescent="0.2">
      <c r="B12" s="509" t="s">
        <v>246</v>
      </c>
      <c r="C12" s="504" t="s">
        <v>63</v>
      </c>
      <c r="D12" s="504" t="s">
        <v>276</v>
      </c>
      <c r="E12" s="119" t="s">
        <v>455</v>
      </c>
      <c r="F12" s="120" t="s">
        <v>150</v>
      </c>
      <c r="G12" s="105">
        <v>12</v>
      </c>
      <c r="H12" s="332">
        <f>3/12</f>
        <v>0.25</v>
      </c>
      <c r="I12" s="332">
        <f>6/12</f>
        <v>0.5</v>
      </c>
      <c r="J12" s="279">
        <v>44927</v>
      </c>
      <c r="K12" s="279">
        <v>45291</v>
      </c>
      <c r="L12" s="201" t="s">
        <v>151</v>
      </c>
      <c r="M12" s="121"/>
    </row>
    <row r="13" spans="1:13" ht="53.25" customHeight="1" x14ac:dyDescent="0.2">
      <c r="B13" s="510"/>
      <c r="C13" s="505"/>
      <c r="D13" s="505"/>
      <c r="E13" s="103" t="s">
        <v>614</v>
      </c>
      <c r="F13" s="102" t="s">
        <v>615</v>
      </c>
      <c r="G13" s="130">
        <v>1</v>
      </c>
      <c r="H13" s="110" t="s">
        <v>733</v>
      </c>
      <c r="I13" s="110" t="s">
        <v>733</v>
      </c>
      <c r="J13" s="281">
        <v>44927</v>
      </c>
      <c r="K13" s="281">
        <v>45291</v>
      </c>
      <c r="L13" s="129" t="s">
        <v>151</v>
      </c>
      <c r="M13" s="606"/>
    </row>
    <row r="14" spans="1:13" ht="46.5" customHeight="1" x14ac:dyDescent="0.2">
      <c r="B14" s="510"/>
      <c r="C14" s="505"/>
      <c r="D14" s="505"/>
      <c r="E14" s="103" t="s">
        <v>242</v>
      </c>
      <c r="F14" s="102" t="s">
        <v>273</v>
      </c>
      <c r="G14" s="145">
        <v>1</v>
      </c>
      <c r="H14" s="145">
        <v>1</v>
      </c>
      <c r="I14" s="145">
        <v>1</v>
      </c>
      <c r="J14" s="281">
        <v>44927</v>
      </c>
      <c r="K14" s="281">
        <v>45291</v>
      </c>
      <c r="L14" s="129" t="s">
        <v>151</v>
      </c>
      <c r="M14" s="606"/>
    </row>
    <row r="15" spans="1:13" ht="93.75" customHeight="1" x14ac:dyDescent="0.2">
      <c r="B15" s="510"/>
      <c r="C15" s="505"/>
      <c r="D15" s="505"/>
      <c r="E15" s="116" t="s">
        <v>613</v>
      </c>
      <c r="F15" s="116" t="s">
        <v>152</v>
      </c>
      <c r="G15" s="109">
        <v>1</v>
      </c>
      <c r="H15" s="352">
        <v>1</v>
      </c>
      <c r="I15" s="352">
        <v>1</v>
      </c>
      <c r="J15" s="281">
        <v>44927</v>
      </c>
      <c r="K15" s="281">
        <v>45291</v>
      </c>
      <c r="L15" s="94" t="s">
        <v>153</v>
      </c>
      <c r="M15" s="607"/>
    </row>
    <row r="16" spans="1:13" ht="93.75" customHeight="1" x14ac:dyDescent="0.2">
      <c r="B16" s="510"/>
      <c r="C16" s="508" t="s">
        <v>240</v>
      </c>
      <c r="D16" s="508" t="s">
        <v>612</v>
      </c>
      <c r="E16" s="94" t="s">
        <v>456</v>
      </c>
      <c r="F16" s="94" t="s">
        <v>378</v>
      </c>
      <c r="G16" s="264">
        <v>1</v>
      </c>
      <c r="H16" s="264">
        <v>1</v>
      </c>
      <c r="I16" s="264">
        <v>1</v>
      </c>
      <c r="J16" s="281">
        <v>44927</v>
      </c>
      <c r="K16" s="281">
        <v>45291</v>
      </c>
      <c r="L16" s="189" t="s">
        <v>268</v>
      </c>
      <c r="M16" s="608"/>
    </row>
    <row r="17" spans="2:13" ht="93.75" customHeight="1" x14ac:dyDescent="0.2">
      <c r="B17" s="510"/>
      <c r="C17" s="508"/>
      <c r="D17" s="508"/>
      <c r="E17" s="158" t="s">
        <v>457</v>
      </c>
      <c r="F17" s="382" t="s">
        <v>379</v>
      </c>
      <c r="G17" s="130" t="s">
        <v>267</v>
      </c>
      <c r="H17" s="92">
        <v>0.3</v>
      </c>
      <c r="I17" s="92">
        <f>7/14</f>
        <v>0.5</v>
      </c>
      <c r="J17" s="281">
        <v>44927</v>
      </c>
      <c r="K17" s="281">
        <v>45291</v>
      </c>
      <c r="L17" s="189" t="s">
        <v>268</v>
      </c>
      <c r="M17" s="608"/>
    </row>
    <row r="18" spans="2:13" ht="49.5" customHeight="1" x14ac:dyDescent="0.2">
      <c r="B18" s="510"/>
      <c r="C18" s="508" t="s">
        <v>269</v>
      </c>
      <c r="D18" s="508" t="s">
        <v>709</v>
      </c>
      <c r="E18" s="158" t="s">
        <v>458</v>
      </c>
      <c r="F18" s="188" t="s">
        <v>274</v>
      </c>
      <c r="G18" s="108">
        <v>1</v>
      </c>
      <c r="H18" s="108">
        <v>1</v>
      </c>
      <c r="I18" s="108">
        <v>1</v>
      </c>
      <c r="J18" s="281">
        <v>44927</v>
      </c>
      <c r="K18" s="281">
        <v>45291</v>
      </c>
      <c r="L18" s="189" t="s">
        <v>270</v>
      </c>
      <c r="M18" s="608"/>
    </row>
    <row r="19" spans="2:13" ht="59.25" customHeight="1" x14ac:dyDescent="0.2">
      <c r="B19" s="510"/>
      <c r="C19" s="508"/>
      <c r="D19" s="508"/>
      <c r="E19" s="158" t="s">
        <v>266</v>
      </c>
      <c r="F19" s="382" t="s">
        <v>275</v>
      </c>
      <c r="G19" s="95" t="s">
        <v>267</v>
      </c>
      <c r="H19" s="95">
        <v>0.25</v>
      </c>
      <c r="I19" s="95" t="s">
        <v>733</v>
      </c>
      <c r="J19" s="281">
        <v>44927</v>
      </c>
      <c r="K19" s="281">
        <v>45291</v>
      </c>
      <c r="L19" s="189" t="s">
        <v>271</v>
      </c>
      <c r="M19" s="608"/>
    </row>
    <row r="20" spans="2:13" ht="53.25" customHeight="1" x14ac:dyDescent="0.2">
      <c r="B20" s="510"/>
      <c r="C20" s="508"/>
      <c r="D20" s="508"/>
      <c r="E20" s="158" t="s">
        <v>459</v>
      </c>
      <c r="F20" s="188" t="s">
        <v>241</v>
      </c>
      <c r="G20" s="148">
        <v>1</v>
      </c>
      <c r="H20" s="353" t="s">
        <v>733</v>
      </c>
      <c r="I20" s="353" t="s">
        <v>733</v>
      </c>
      <c r="J20" s="281">
        <v>44927</v>
      </c>
      <c r="K20" s="281">
        <v>45291</v>
      </c>
      <c r="L20" s="189" t="s">
        <v>272</v>
      </c>
      <c r="M20" s="608"/>
    </row>
    <row r="21" spans="2:13" ht="53.25" customHeight="1" x14ac:dyDescent="0.2">
      <c r="B21" s="510"/>
      <c r="C21" s="508"/>
      <c r="D21" s="508"/>
      <c r="E21" s="158" t="s">
        <v>460</v>
      </c>
      <c r="F21" s="113" t="s">
        <v>380</v>
      </c>
      <c r="G21" s="148">
        <v>1</v>
      </c>
      <c r="H21" s="353">
        <v>1</v>
      </c>
      <c r="I21" s="353">
        <v>1</v>
      </c>
      <c r="J21" s="281">
        <v>44927</v>
      </c>
      <c r="K21" s="281">
        <v>45291</v>
      </c>
      <c r="L21" s="189" t="s">
        <v>336</v>
      </c>
      <c r="M21" s="608"/>
    </row>
    <row r="22" spans="2:13" ht="93.75" customHeight="1" x14ac:dyDescent="0.2">
      <c r="B22" s="510"/>
      <c r="C22" s="508"/>
      <c r="D22" s="508" t="s">
        <v>616</v>
      </c>
      <c r="E22" s="158" t="s">
        <v>461</v>
      </c>
      <c r="F22" s="188" t="s">
        <v>154</v>
      </c>
      <c r="G22" s="130">
        <v>12</v>
      </c>
      <c r="H22" s="110">
        <v>0.25</v>
      </c>
      <c r="I22" s="110">
        <v>0.25</v>
      </c>
      <c r="J22" s="281">
        <v>44927</v>
      </c>
      <c r="K22" s="281">
        <v>45291</v>
      </c>
      <c r="L22" s="94" t="s">
        <v>153</v>
      </c>
      <c r="M22" s="607"/>
    </row>
    <row r="23" spans="2:13" ht="93.75" customHeight="1" x14ac:dyDescent="0.2">
      <c r="B23" s="510"/>
      <c r="C23" s="508"/>
      <c r="D23" s="508"/>
      <c r="E23" s="158" t="s">
        <v>462</v>
      </c>
      <c r="F23" s="188" t="s">
        <v>195</v>
      </c>
      <c r="G23" s="97">
        <v>12</v>
      </c>
      <c r="H23" s="145">
        <v>0.25</v>
      </c>
      <c r="I23" s="145">
        <v>0.25</v>
      </c>
      <c r="J23" s="281">
        <v>44927</v>
      </c>
      <c r="K23" s="281">
        <v>45291</v>
      </c>
      <c r="L23" s="94" t="s">
        <v>187</v>
      </c>
      <c r="M23" s="607"/>
    </row>
    <row r="24" spans="2:13" ht="93.75" customHeight="1" x14ac:dyDescent="0.2">
      <c r="B24" s="510"/>
      <c r="C24" s="508"/>
      <c r="D24" s="505" t="s">
        <v>277</v>
      </c>
      <c r="E24" s="158" t="s">
        <v>463</v>
      </c>
      <c r="F24" s="188" t="s">
        <v>155</v>
      </c>
      <c r="G24" s="161">
        <v>4</v>
      </c>
      <c r="H24" s="145">
        <v>0.25</v>
      </c>
      <c r="I24" s="145">
        <v>0.5</v>
      </c>
      <c r="J24" s="281">
        <v>44927</v>
      </c>
      <c r="K24" s="281">
        <v>45291</v>
      </c>
      <c r="L24" s="94" t="s">
        <v>156</v>
      </c>
      <c r="M24" s="607"/>
    </row>
    <row r="25" spans="2:13" ht="93.75" customHeight="1" x14ac:dyDescent="0.2">
      <c r="B25" s="510"/>
      <c r="C25" s="508"/>
      <c r="D25" s="505"/>
      <c r="E25" s="158" t="s">
        <v>464</v>
      </c>
      <c r="F25" s="188" t="s">
        <v>196</v>
      </c>
      <c r="G25" s="97">
        <v>12</v>
      </c>
      <c r="H25" s="97">
        <v>0.25</v>
      </c>
      <c r="I25" s="145">
        <v>0.5</v>
      </c>
      <c r="J25" s="281">
        <v>44927</v>
      </c>
      <c r="K25" s="281">
        <v>45291</v>
      </c>
      <c r="L25" s="94" t="s">
        <v>188</v>
      </c>
      <c r="M25" s="607"/>
    </row>
    <row r="26" spans="2:13" ht="93.75" customHeight="1" x14ac:dyDescent="0.2">
      <c r="B26" s="510"/>
      <c r="C26" s="508"/>
      <c r="D26" s="505"/>
      <c r="E26" s="289" t="s">
        <v>710</v>
      </c>
      <c r="F26" s="289" t="s">
        <v>711</v>
      </c>
      <c r="G26" s="290" t="s">
        <v>712</v>
      </c>
      <c r="H26" s="385">
        <f>1565319066/1778551364</f>
        <v>0.88010900201361852</v>
      </c>
      <c r="I26" s="386">
        <f>3548429359/4974086862</f>
        <v>0.7133830705910178</v>
      </c>
      <c r="J26" s="281">
        <v>44927</v>
      </c>
      <c r="K26" s="281">
        <v>45291</v>
      </c>
      <c r="L26" s="94" t="s">
        <v>188</v>
      </c>
      <c r="M26" s="607"/>
    </row>
    <row r="27" spans="2:13" ht="93.75" customHeight="1" x14ac:dyDescent="0.2">
      <c r="B27" s="510"/>
      <c r="C27" s="508"/>
      <c r="D27" s="505"/>
      <c r="E27" s="158" t="s">
        <v>189</v>
      </c>
      <c r="F27" s="188" t="s">
        <v>190</v>
      </c>
      <c r="G27" s="110" t="s">
        <v>191</v>
      </c>
      <c r="H27" s="110">
        <v>0.9</v>
      </c>
      <c r="I27" s="110"/>
      <c r="J27" s="281">
        <v>44927</v>
      </c>
      <c r="K27" s="281">
        <v>45291</v>
      </c>
      <c r="L27" s="94" t="s">
        <v>188</v>
      </c>
      <c r="M27" s="607"/>
    </row>
    <row r="28" spans="2:13" ht="141" customHeight="1" x14ac:dyDescent="0.2">
      <c r="B28" s="510"/>
      <c r="C28" s="508" t="s">
        <v>617</v>
      </c>
      <c r="D28" s="170" t="s">
        <v>618</v>
      </c>
      <c r="E28" s="158" t="s">
        <v>692</v>
      </c>
      <c r="F28" s="382" t="s">
        <v>619</v>
      </c>
      <c r="G28" s="110" t="s">
        <v>328</v>
      </c>
      <c r="H28" s="110" t="s">
        <v>733</v>
      </c>
      <c r="I28" s="110">
        <f>1/6</f>
        <v>0.16666666666666666</v>
      </c>
      <c r="J28" s="281">
        <v>44927</v>
      </c>
      <c r="K28" s="281">
        <v>45291</v>
      </c>
      <c r="L28" s="94" t="s">
        <v>620</v>
      </c>
      <c r="M28" s="607"/>
    </row>
    <row r="29" spans="2:13" ht="93.75" customHeight="1" thickBot="1" x14ac:dyDescent="0.25">
      <c r="B29" s="511"/>
      <c r="C29" s="512"/>
      <c r="D29" s="122" t="s">
        <v>148</v>
      </c>
      <c r="E29" s="183" t="s">
        <v>465</v>
      </c>
      <c r="F29" s="114" t="s">
        <v>192</v>
      </c>
      <c r="G29" s="225">
        <v>6</v>
      </c>
      <c r="H29" s="383">
        <f>1/6</f>
        <v>0.16666666666666666</v>
      </c>
      <c r="I29" s="383">
        <f>3/6</f>
        <v>0.5</v>
      </c>
      <c r="J29" s="282">
        <v>44927</v>
      </c>
      <c r="K29" s="282">
        <v>45291</v>
      </c>
      <c r="L29" s="202" t="s">
        <v>149</v>
      </c>
      <c r="M29" s="609"/>
    </row>
    <row r="30" spans="2:13" ht="44.25" customHeight="1" x14ac:dyDescent="0.2">
      <c r="H30" s="20">
        <f>AVERAGE(H12:H29)</f>
        <v>0.58311837791201893</v>
      </c>
      <c r="I30" s="20">
        <f>AVERAGE(I12:I29)</f>
        <v>0.6342892669469774</v>
      </c>
      <c r="K30" s="480" t="s">
        <v>5</v>
      </c>
      <c r="L30" s="480"/>
      <c r="M30" s="480"/>
    </row>
    <row r="32" spans="2:13" ht="93.75" customHeight="1" x14ac:dyDescent="0.2">
      <c r="G32" s="4">
        <v>1565319066</v>
      </c>
      <c r="H32" s="394">
        <v>3548429359</v>
      </c>
      <c r="I32" s="395" cm="1">
        <f t="array" ref="I32:J32">G32:H32+SUM(G32:H32)</f>
        <v>6679067491</v>
      </c>
      <c r="J32" s="5">
        <v>8662177784</v>
      </c>
    </row>
    <row r="33" spans="7:10" ht="93.75" customHeight="1" x14ac:dyDescent="0.2">
      <c r="G33" s="4">
        <v>1778551364</v>
      </c>
      <c r="H33" s="4">
        <v>4974086862</v>
      </c>
      <c r="I33" s="395" cm="1">
        <f t="array" ref="I33:J33">G33:H33+SUM(G33:H33)</f>
        <v>8531189590</v>
      </c>
      <c r="J33" s="5">
        <v>11726725088</v>
      </c>
    </row>
    <row r="34" spans="7:10" ht="93.75" customHeight="1" x14ac:dyDescent="0.2">
      <c r="J34" s="5">
        <v>6679067491</v>
      </c>
    </row>
    <row r="35" spans="7:10" ht="93.75" customHeight="1" x14ac:dyDescent="0.2">
      <c r="I35" s="396">
        <f>I32/I33</f>
        <v>0.78289990165369183</v>
      </c>
      <c r="J35" s="5">
        <v>8531189590</v>
      </c>
    </row>
  </sheetData>
  <mergeCells count="33">
    <mergeCell ref="C12:C15"/>
    <mergeCell ref="L10:L11"/>
    <mergeCell ref="K30:M30"/>
    <mergeCell ref="L4:M4"/>
    <mergeCell ref="D1:K4"/>
    <mergeCell ref="D12:D15"/>
    <mergeCell ref="D22:D23"/>
    <mergeCell ref="D24:D27"/>
    <mergeCell ref="B5:M5"/>
    <mergeCell ref="M10:M11"/>
    <mergeCell ref="B12:B29"/>
    <mergeCell ref="J10:J11"/>
    <mergeCell ref="C16:C17"/>
    <mergeCell ref="L1:M1"/>
    <mergeCell ref="C28:C29"/>
    <mergeCell ref="C18:C27"/>
    <mergeCell ref="D18:D21"/>
    <mergeCell ref="D16:D17"/>
    <mergeCell ref="A1:A11"/>
    <mergeCell ref="B9:K9"/>
    <mergeCell ref="B1:C4"/>
    <mergeCell ref="F10:F11"/>
    <mergeCell ref="K10:K11"/>
    <mergeCell ref="B10:B11"/>
    <mergeCell ref="C10:C11"/>
    <mergeCell ref="D10:D11"/>
    <mergeCell ref="E10:E11"/>
    <mergeCell ref="G10:G11"/>
    <mergeCell ref="B6:M6"/>
    <mergeCell ref="B7:M7"/>
    <mergeCell ref="B8:M8"/>
    <mergeCell ref="L3:M3"/>
    <mergeCell ref="L2:M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M33"/>
  <sheetViews>
    <sheetView topLeftCell="E20" zoomScale="62" zoomScaleNormal="40" workbookViewId="0">
      <selection activeCell="M12" sqref="M12:M14"/>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11" width="20.83203125" style="4" customWidth="1"/>
    <col min="12" max="12" width="19.1640625" style="5" customWidth="1"/>
    <col min="13" max="13" width="21.1640625" style="4" customWidth="1"/>
    <col min="14" max="250" width="11.5" style="4"/>
    <col min="251" max="251" width="14.5" style="4" customWidth="1"/>
    <col min="252" max="252" width="22.1640625" style="4" customWidth="1"/>
    <col min="253" max="253" width="16.83203125" style="4" customWidth="1"/>
    <col min="254" max="254" width="22.6640625" style="4" customWidth="1"/>
    <col min="255" max="255" width="20.33203125" style="4" customWidth="1"/>
    <col min="256" max="256" width="22.5" style="4" customWidth="1"/>
    <col min="257" max="257" width="25.5" style="4" customWidth="1"/>
    <col min="258" max="258" width="10" style="4" customWidth="1"/>
    <col min="259" max="259" width="15.33203125" style="4" customWidth="1"/>
    <col min="260" max="264" width="0" style="4" hidden="1" customWidth="1"/>
    <col min="265" max="265" width="13.83203125" style="4" customWidth="1"/>
    <col min="266" max="266" width="20.5" style="4" customWidth="1"/>
    <col min="267" max="506" width="11.5" style="4"/>
    <col min="507" max="507" width="14.5" style="4" customWidth="1"/>
    <col min="508" max="508" width="22.1640625" style="4" customWidth="1"/>
    <col min="509" max="509" width="16.83203125" style="4" customWidth="1"/>
    <col min="510" max="510" width="22.6640625" style="4" customWidth="1"/>
    <col min="511" max="511" width="20.33203125" style="4" customWidth="1"/>
    <col min="512" max="512" width="22.5" style="4" customWidth="1"/>
    <col min="513" max="513" width="25.5" style="4" customWidth="1"/>
    <col min="514" max="514" width="10" style="4" customWidth="1"/>
    <col min="515" max="515" width="15.33203125" style="4" customWidth="1"/>
    <col min="516" max="520" width="0" style="4" hidden="1" customWidth="1"/>
    <col min="521" max="521" width="13.83203125" style="4" customWidth="1"/>
    <col min="522" max="522" width="20.5" style="4" customWidth="1"/>
    <col min="523" max="762" width="11.5" style="4"/>
    <col min="763" max="763" width="14.5" style="4" customWidth="1"/>
    <col min="764" max="764" width="22.1640625" style="4" customWidth="1"/>
    <col min="765" max="765" width="16.83203125" style="4" customWidth="1"/>
    <col min="766" max="766" width="22.6640625" style="4" customWidth="1"/>
    <col min="767" max="767" width="20.33203125" style="4" customWidth="1"/>
    <col min="768" max="768" width="22.5" style="4" customWidth="1"/>
    <col min="769" max="769" width="25.5" style="4" customWidth="1"/>
    <col min="770" max="770" width="10" style="4" customWidth="1"/>
    <col min="771" max="771" width="15.33203125" style="4" customWidth="1"/>
    <col min="772" max="776" width="0" style="4" hidden="1" customWidth="1"/>
    <col min="777" max="777" width="13.83203125" style="4" customWidth="1"/>
    <col min="778" max="778" width="20.5" style="4" customWidth="1"/>
    <col min="779" max="1018" width="11.5" style="4"/>
    <col min="1019" max="1019" width="14.5" style="4" customWidth="1"/>
    <col min="1020" max="1020" width="22.1640625" style="4" customWidth="1"/>
    <col min="1021" max="1021" width="16.83203125" style="4" customWidth="1"/>
    <col min="1022" max="1022" width="22.6640625" style="4" customWidth="1"/>
    <col min="1023" max="1023" width="20.33203125" style="4" customWidth="1"/>
    <col min="1024" max="1024" width="22.5" style="4" customWidth="1"/>
    <col min="1025" max="1025" width="25.5" style="4" customWidth="1"/>
    <col min="1026" max="1026" width="10" style="4" customWidth="1"/>
    <col min="1027" max="1027" width="15.33203125" style="4" customWidth="1"/>
    <col min="1028" max="1032" width="0" style="4" hidden="1" customWidth="1"/>
    <col min="1033" max="1033" width="13.83203125" style="4" customWidth="1"/>
    <col min="1034" max="1034" width="20.5" style="4" customWidth="1"/>
    <col min="1035" max="1274" width="11.5" style="4"/>
    <col min="1275" max="1275" width="14.5" style="4" customWidth="1"/>
    <col min="1276" max="1276" width="22.1640625" style="4" customWidth="1"/>
    <col min="1277" max="1277" width="16.83203125" style="4" customWidth="1"/>
    <col min="1278" max="1278" width="22.6640625" style="4" customWidth="1"/>
    <col min="1279" max="1279" width="20.33203125" style="4" customWidth="1"/>
    <col min="1280" max="1280" width="22.5" style="4" customWidth="1"/>
    <col min="1281" max="1281" width="25.5" style="4" customWidth="1"/>
    <col min="1282" max="1282" width="10" style="4" customWidth="1"/>
    <col min="1283" max="1283" width="15.33203125" style="4" customWidth="1"/>
    <col min="1284" max="1288" width="0" style="4" hidden="1" customWidth="1"/>
    <col min="1289" max="1289" width="13.83203125" style="4" customWidth="1"/>
    <col min="1290" max="1290" width="20.5" style="4" customWidth="1"/>
    <col min="1291" max="1530" width="11.5" style="4"/>
    <col min="1531" max="1531" width="14.5" style="4" customWidth="1"/>
    <col min="1532" max="1532" width="22.1640625" style="4" customWidth="1"/>
    <col min="1533" max="1533" width="16.83203125" style="4" customWidth="1"/>
    <col min="1534" max="1534" width="22.6640625" style="4" customWidth="1"/>
    <col min="1535" max="1535" width="20.33203125" style="4" customWidth="1"/>
    <col min="1536" max="1536" width="22.5" style="4" customWidth="1"/>
    <col min="1537" max="1537" width="25.5" style="4" customWidth="1"/>
    <col min="1538" max="1538" width="10" style="4" customWidth="1"/>
    <col min="1539" max="1539" width="15.33203125" style="4" customWidth="1"/>
    <col min="1540" max="1544" width="0" style="4" hidden="1" customWidth="1"/>
    <col min="1545" max="1545" width="13.83203125" style="4" customWidth="1"/>
    <col min="1546" max="1546" width="20.5" style="4" customWidth="1"/>
    <col min="1547" max="1786" width="11.5" style="4"/>
    <col min="1787" max="1787" width="14.5" style="4" customWidth="1"/>
    <col min="1788" max="1788" width="22.1640625" style="4" customWidth="1"/>
    <col min="1789" max="1789" width="16.83203125" style="4" customWidth="1"/>
    <col min="1790" max="1790" width="22.6640625" style="4" customWidth="1"/>
    <col min="1791" max="1791" width="20.33203125" style="4" customWidth="1"/>
    <col min="1792" max="1792" width="22.5" style="4" customWidth="1"/>
    <col min="1793" max="1793" width="25.5" style="4" customWidth="1"/>
    <col min="1794" max="1794" width="10" style="4" customWidth="1"/>
    <col min="1795" max="1795" width="15.33203125" style="4" customWidth="1"/>
    <col min="1796" max="1800" width="0" style="4" hidden="1" customWidth="1"/>
    <col min="1801" max="1801" width="13.83203125" style="4" customWidth="1"/>
    <col min="1802" max="1802" width="20.5" style="4" customWidth="1"/>
    <col min="1803" max="2042" width="11.5" style="4"/>
    <col min="2043" max="2043" width="14.5" style="4" customWidth="1"/>
    <col min="2044" max="2044" width="22.1640625" style="4" customWidth="1"/>
    <col min="2045" max="2045" width="16.83203125" style="4" customWidth="1"/>
    <col min="2046" max="2046" width="22.6640625" style="4" customWidth="1"/>
    <col min="2047" max="2047" width="20.33203125" style="4" customWidth="1"/>
    <col min="2048" max="2048" width="22.5" style="4" customWidth="1"/>
    <col min="2049" max="2049" width="25.5" style="4" customWidth="1"/>
    <col min="2050" max="2050" width="10" style="4" customWidth="1"/>
    <col min="2051" max="2051" width="15.33203125" style="4" customWidth="1"/>
    <col min="2052" max="2056" width="0" style="4" hidden="1" customWidth="1"/>
    <col min="2057" max="2057" width="13.83203125" style="4" customWidth="1"/>
    <col min="2058" max="2058" width="20.5" style="4" customWidth="1"/>
    <col min="2059" max="2298" width="11.5" style="4"/>
    <col min="2299" max="2299" width="14.5" style="4" customWidth="1"/>
    <col min="2300" max="2300" width="22.1640625" style="4" customWidth="1"/>
    <col min="2301" max="2301" width="16.83203125" style="4" customWidth="1"/>
    <col min="2302" max="2302" width="22.6640625" style="4" customWidth="1"/>
    <col min="2303" max="2303" width="20.33203125" style="4" customWidth="1"/>
    <col min="2304" max="2304" width="22.5" style="4" customWidth="1"/>
    <col min="2305" max="2305" width="25.5" style="4" customWidth="1"/>
    <col min="2306" max="2306" width="10" style="4" customWidth="1"/>
    <col min="2307" max="2307" width="15.33203125" style="4" customWidth="1"/>
    <col min="2308" max="2312" width="0" style="4" hidden="1" customWidth="1"/>
    <col min="2313" max="2313" width="13.83203125" style="4" customWidth="1"/>
    <col min="2314" max="2314" width="20.5" style="4" customWidth="1"/>
    <col min="2315" max="2554" width="11.5" style="4"/>
    <col min="2555" max="2555" width="14.5" style="4" customWidth="1"/>
    <col min="2556" max="2556" width="22.1640625" style="4" customWidth="1"/>
    <col min="2557" max="2557" width="16.83203125" style="4" customWidth="1"/>
    <col min="2558" max="2558" width="22.6640625" style="4" customWidth="1"/>
    <col min="2559" max="2559" width="20.33203125" style="4" customWidth="1"/>
    <col min="2560" max="2560" width="22.5" style="4" customWidth="1"/>
    <col min="2561" max="2561" width="25.5" style="4" customWidth="1"/>
    <col min="2562" max="2562" width="10" style="4" customWidth="1"/>
    <col min="2563" max="2563" width="15.33203125" style="4" customWidth="1"/>
    <col min="2564" max="2568" width="0" style="4" hidden="1" customWidth="1"/>
    <col min="2569" max="2569" width="13.83203125" style="4" customWidth="1"/>
    <col min="2570" max="2570" width="20.5" style="4" customWidth="1"/>
    <col min="2571" max="2810" width="11.5" style="4"/>
    <col min="2811" max="2811" width="14.5" style="4" customWidth="1"/>
    <col min="2812" max="2812" width="22.1640625" style="4" customWidth="1"/>
    <col min="2813" max="2813" width="16.83203125" style="4" customWidth="1"/>
    <col min="2814" max="2814" width="22.6640625" style="4" customWidth="1"/>
    <col min="2815" max="2815" width="20.33203125" style="4" customWidth="1"/>
    <col min="2816" max="2816" width="22.5" style="4" customWidth="1"/>
    <col min="2817" max="2817" width="25.5" style="4" customWidth="1"/>
    <col min="2818" max="2818" width="10" style="4" customWidth="1"/>
    <col min="2819" max="2819" width="15.33203125" style="4" customWidth="1"/>
    <col min="2820" max="2824" width="0" style="4" hidden="1" customWidth="1"/>
    <col min="2825" max="2825" width="13.83203125" style="4" customWidth="1"/>
    <col min="2826" max="2826" width="20.5" style="4" customWidth="1"/>
    <col min="2827" max="3066" width="11.5" style="4"/>
    <col min="3067" max="3067" width="14.5" style="4" customWidth="1"/>
    <col min="3068" max="3068" width="22.1640625" style="4" customWidth="1"/>
    <col min="3069" max="3069" width="16.83203125" style="4" customWidth="1"/>
    <col min="3070" max="3070" width="22.6640625" style="4" customWidth="1"/>
    <col min="3071" max="3071" width="20.33203125" style="4" customWidth="1"/>
    <col min="3072" max="3072" width="22.5" style="4" customWidth="1"/>
    <col min="3073" max="3073" width="25.5" style="4" customWidth="1"/>
    <col min="3074" max="3074" width="10" style="4" customWidth="1"/>
    <col min="3075" max="3075" width="15.33203125" style="4" customWidth="1"/>
    <col min="3076" max="3080" width="0" style="4" hidden="1" customWidth="1"/>
    <col min="3081" max="3081" width="13.83203125" style="4" customWidth="1"/>
    <col min="3082" max="3082" width="20.5" style="4" customWidth="1"/>
    <col min="3083" max="3322" width="11.5" style="4"/>
    <col min="3323" max="3323" width="14.5" style="4" customWidth="1"/>
    <col min="3324" max="3324" width="22.1640625" style="4" customWidth="1"/>
    <col min="3325" max="3325" width="16.83203125" style="4" customWidth="1"/>
    <col min="3326" max="3326" width="22.6640625" style="4" customWidth="1"/>
    <col min="3327" max="3327" width="20.33203125" style="4" customWidth="1"/>
    <col min="3328" max="3328" width="22.5" style="4" customWidth="1"/>
    <col min="3329" max="3329" width="25.5" style="4" customWidth="1"/>
    <col min="3330" max="3330" width="10" style="4" customWidth="1"/>
    <col min="3331" max="3331" width="15.33203125" style="4" customWidth="1"/>
    <col min="3332" max="3336" width="0" style="4" hidden="1" customWidth="1"/>
    <col min="3337" max="3337" width="13.83203125" style="4" customWidth="1"/>
    <col min="3338" max="3338" width="20.5" style="4" customWidth="1"/>
    <col min="3339" max="3578" width="11.5" style="4"/>
    <col min="3579" max="3579" width="14.5" style="4" customWidth="1"/>
    <col min="3580" max="3580" width="22.1640625" style="4" customWidth="1"/>
    <col min="3581" max="3581" width="16.83203125" style="4" customWidth="1"/>
    <col min="3582" max="3582" width="22.6640625" style="4" customWidth="1"/>
    <col min="3583" max="3583" width="20.33203125" style="4" customWidth="1"/>
    <col min="3584" max="3584" width="22.5" style="4" customWidth="1"/>
    <col min="3585" max="3585" width="25.5" style="4" customWidth="1"/>
    <col min="3586" max="3586" width="10" style="4" customWidth="1"/>
    <col min="3587" max="3587" width="15.33203125" style="4" customWidth="1"/>
    <col min="3588" max="3592" width="0" style="4" hidden="1" customWidth="1"/>
    <col min="3593" max="3593" width="13.83203125" style="4" customWidth="1"/>
    <col min="3594" max="3594" width="20.5" style="4" customWidth="1"/>
    <col min="3595" max="3834" width="11.5" style="4"/>
    <col min="3835" max="3835" width="14.5" style="4" customWidth="1"/>
    <col min="3836" max="3836" width="22.1640625" style="4" customWidth="1"/>
    <col min="3837" max="3837" width="16.83203125" style="4" customWidth="1"/>
    <col min="3838" max="3838" width="22.6640625" style="4" customWidth="1"/>
    <col min="3839" max="3839" width="20.33203125" style="4" customWidth="1"/>
    <col min="3840" max="3840" width="22.5" style="4" customWidth="1"/>
    <col min="3841" max="3841" width="25.5" style="4" customWidth="1"/>
    <col min="3842" max="3842" width="10" style="4" customWidth="1"/>
    <col min="3843" max="3843" width="15.33203125" style="4" customWidth="1"/>
    <col min="3844" max="3848" width="0" style="4" hidden="1" customWidth="1"/>
    <col min="3849" max="3849" width="13.83203125" style="4" customWidth="1"/>
    <col min="3850" max="3850" width="20.5" style="4" customWidth="1"/>
    <col min="3851" max="4090" width="11.5" style="4"/>
    <col min="4091" max="4091" width="14.5" style="4" customWidth="1"/>
    <col min="4092" max="4092" width="22.1640625" style="4" customWidth="1"/>
    <col min="4093" max="4093" width="16.83203125" style="4" customWidth="1"/>
    <col min="4094" max="4094" width="22.6640625" style="4" customWidth="1"/>
    <col min="4095" max="4095" width="20.33203125" style="4" customWidth="1"/>
    <col min="4096" max="4096" width="22.5" style="4" customWidth="1"/>
    <col min="4097" max="4097" width="25.5" style="4" customWidth="1"/>
    <col min="4098" max="4098" width="10" style="4" customWidth="1"/>
    <col min="4099" max="4099" width="15.33203125" style="4" customWidth="1"/>
    <col min="4100" max="4104" width="0" style="4" hidden="1" customWidth="1"/>
    <col min="4105" max="4105" width="13.83203125" style="4" customWidth="1"/>
    <col min="4106" max="4106" width="20.5" style="4" customWidth="1"/>
    <col min="4107" max="4346" width="11.5" style="4"/>
    <col min="4347" max="4347" width="14.5" style="4" customWidth="1"/>
    <col min="4348" max="4348" width="22.1640625" style="4" customWidth="1"/>
    <col min="4349" max="4349" width="16.83203125" style="4" customWidth="1"/>
    <col min="4350" max="4350" width="22.6640625" style="4" customWidth="1"/>
    <col min="4351" max="4351" width="20.33203125" style="4" customWidth="1"/>
    <col min="4352" max="4352" width="22.5" style="4" customWidth="1"/>
    <col min="4353" max="4353" width="25.5" style="4" customWidth="1"/>
    <col min="4354" max="4354" width="10" style="4" customWidth="1"/>
    <col min="4355" max="4355" width="15.33203125" style="4" customWidth="1"/>
    <col min="4356" max="4360" width="0" style="4" hidden="1" customWidth="1"/>
    <col min="4361" max="4361" width="13.83203125" style="4" customWidth="1"/>
    <col min="4362" max="4362" width="20.5" style="4" customWidth="1"/>
    <col min="4363" max="4602" width="11.5" style="4"/>
    <col min="4603" max="4603" width="14.5" style="4" customWidth="1"/>
    <col min="4604" max="4604" width="22.1640625" style="4" customWidth="1"/>
    <col min="4605" max="4605" width="16.83203125" style="4" customWidth="1"/>
    <col min="4606" max="4606" width="22.6640625" style="4" customWidth="1"/>
    <col min="4607" max="4607" width="20.33203125" style="4" customWidth="1"/>
    <col min="4608" max="4608" width="22.5" style="4" customWidth="1"/>
    <col min="4609" max="4609" width="25.5" style="4" customWidth="1"/>
    <col min="4610" max="4610" width="10" style="4" customWidth="1"/>
    <col min="4611" max="4611" width="15.33203125" style="4" customWidth="1"/>
    <col min="4612" max="4616" width="0" style="4" hidden="1" customWidth="1"/>
    <col min="4617" max="4617" width="13.83203125" style="4" customWidth="1"/>
    <col min="4618" max="4618" width="20.5" style="4" customWidth="1"/>
    <col min="4619" max="4858" width="11.5" style="4"/>
    <col min="4859" max="4859" width="14.5" style="4" customWidth="1"/>
    <col min="4860" max="4860" width="22.1640625" style="4" customWidth="1"/>
    <col min="4861" max="4861" width="16.83203125" style="4" customWidth="1"/>
    <col min="4862" max="4862" width="22.6640625" style="4" customWidth="1"/>
    <col min="4863" max="4863" width="20.33203125" style="4" customWidth="1"/>
    <col min="4864" max="4864" width="22.5" style="4" customWidth="1"/>
    <col min="4865" max="4865" width="25.5" style="4" customWidth="1"/>
    <col min="4866" max="4866" width="10" style="4" customWidth="1"/>
    <col min="4867" max="4867" width="15.33203125" style="4" customWidth="1"/>
    <col min="4868" max="4872" width="0" style="4" hidden="1" customWidth="1"/>
    <col min="4873" max="4873" width="13.83203125" style="4" customWidth="1"/>
    <col min="4874" max="4874" width="20.5" style="4" customWidth="1"/>
    <col min="4875" max="5114" width="11.5" style="4"/>
    <col min="5115" max="5115" width="14.5" style="4" customWidth="1"/>
    <col min="5116" max="5116" width="22.1640625" style="4" customWidth="1"/>
    <col min="5117" max="5117" width="16.83203125" style="4" customWidth="1"/>
    <col min="5118" max="5118" width="22.6640625" style="4" customWidth="1"/>
    <col min="5119" max="5119" width="20.33203125" style="4" customWidth="1"/>
    <col min="5120" max="5120" width="22.5" style="4" customWidth="1"/>
    <col min="5121" max="5121" width="25.5" style="4" customWidth="1"/>
    <col min="5122" max="5122" width="10" style="4" customWidth="1"/>
    <col min="5123" max="5123" width="15.33203125" style="4" customWidth="1"/>
    <col min="5124" max="5128" width="0" style="4" hidden="1" customWidth="1"/>
    <col min="5129" max="5129" width="13.83203125" style="4" customWidth="1"/>
    <col min="5130" max="5130" width="20.5" style="4" customWidth="1"/>
    <col min="5131" max="5370" width="11.5" style="4"/>
    <col min="5371" max="5371" width="14.5" style="4" customWidth="1"/>
    <col min="5372" max="5372" width="22.1640625" style="4" customWidth="1"/>
    <col min="5373" max="5373" width="16.83203125" style="4" customWidth="1"/>
    <col min="5374" max="5374" width="22.6640625" style="4" customWidth="1"/>
    <col min="5375" max="5375" width="20.33203125" style="4" customWidth="1"/>
    <col min="5376" max="5376" width="22.5" style="4" customWidth="1"/>
    <col min="5377" max="5377" width="25.5" style="4" customWidth="1"/>
    <col min="5378" max="5378" width="10" style="4" customWidth="1"/>
    <col min="5379" max="5379" width="15.33203125" style="4" customWidth="1"/>
    <col min="5380" max="5384" width="0" style="4" hidden="1" customWidth="1"/>
    <col min="5385" max="5385" width="13.83203125" style="4" customWidth="1"/>
    <col min="5386" max="5386" width="20.5" style="4" customWidth="1"/>
    <col min="5387" max="5626" width="11.5" style="4"/>
    <col min="5627" max="5627" width="14.5" style="4" customWidth="1"/>
    <col min="5628" max="5628" width="22.1640625" style="4" customWidth="1"/>
    <col min="5629" max="5629" width="16.83203125" style="4" customWidth="1"/>
    <col min="5630" max="5630" width="22.6640625" style="4" customWidth="1"/>
    <col min="5631" max="5631" width="20.33203125" style="4" customWidth="1"/>
    <col min="5632" max="5632" width="22.5" style="4" customWidth="1"/>
    <col min="5633" max="5633" width="25.5" style="4" customWidth="1"/>
    <col min="5634" max="5634" width="10" style="4" customWidth="1"/>
    <col min="5635" max="5635" width="15.33203125" style="4" customWidth="1"/>
    <col min="5636" max="5640" width="0" style="4" hidden="1" customWidth="1"/>
    <col min="5641" max="5641" width="13.83203125" style="4" customWidth="1"/>
    <col min="5642" max="5642" width="20.5" style="4" customWidth="1"/>
    <col min="5643" max="5882" width="11.5" style="4"/>
    <col min="5883" max="5883" width="14.5" style="4" customWidth="1"/>
    <col min="5884" max="5884" width="22.1640625" style="4" customWidth="1"/>
    <col min="5885" max="5885" width="16.83203125" style="4" customWidth="1"/>
    <col min="5886" max="5886" width="22.6640625" style="4" customWidth="1"/>
    <col min="5887" max="5887" width="20.33203125" style="4" customWidth="1"/>
    <col min="5888" max="5888" width="22.5" style="4" customWidth="1"/>
    <col min="5889" max="5889" width="25.5" style="4" customWidth="1"/>
    <col min="5890" max="5890" width="10" style="4" customWidth="1"/>
    <col min="5891" max="5891" width="15.33203125" style="4" customWidth="1"/>
    <col min="5892" max="5896" width="0" style="4" hidden="1" customWidth="1"/>
    <col min="5897" max="5897" width="13.83203125" style="4" customWidth="1"/>
    <col min="5898" max="5898" width="20.5" style="4" customWidth="1"/>
    <col min="5899" max="6138" width="11.5" style="4"/>
    <col min="6139" max="6139" width="14.5" style="4" customWidth="1"/>
    <col min="6140" max="6140" width="22.1640625" style="4" customWidth="1"/>
    <col min="6141" max="6141" width="16.83203125" style="4" customWidth="1"/>
    <col min="6142" max="6142" width="22.6640625" style="4" customWidth="1"/>
    <col min="6143" max="6143" width="20.33203125" style="4" customWidth="1"/>
    <col min="6144" max="6144" width="22.5" style="4" customWidth="1"/>
    <col min="6145" max="6145" width="25.5" style="4" customWidth="1"/>
    <col min="6146" max="6146" width="10" style="4" customWidth="1"/>
    <col min="6147" max="6147" width="15.33203125" style="4" customWidth="1"/>
    <col min="6148" max="6152" width="0" style="4" hidden="1" customWidth="1"/>
    <col min="6153" max="6153" width="13.83203125" style="4" customWidth="1"/>
    <col min="6154" max="6154" width="20.5" style="4" customWidth="1"/>
    <col min="6155" max="6394" width="11.5" style="4"/>
    <col min="6395" max="6395" width="14.5" style="4" customWidth="1"/>
    <col min="6396" max="6396" width="22.1640625" style="4" customWidth="1"/>
    <col min="6397" max="6397" width="16.83203125" style="4" customWidth="1"/>
    <col min="6398" max="6398" width="22.6640625" style="4" customWidth="1"/>
    <col min="6399" max="6399" width="20.33203125" style="4" customWidth="1"/>
    <col min="6400" max="6400" width="22.5" style="4" customWidth="1"/>
    <col min="6401" max="6401" width="25.5" style="4" customWidth="1"/>
    <col min="6402" max="6402" width="10" style="4" customWidth="1"/>
    <col min="6403" max="6403" width="15.33203125" style="4" customWidth="1"/>
    <col min="6404" max="6408" width="0" style="4" hidden="1" customWidth="1"/>
    <col min="6409" max="6409" width="13.83203125" style="4" customWidth="1"/>
    <col min="6410" max="6410" width="20.5" style="4" customWidth="1"/>
    <col min="6411" max="6650" width="11.5" style="4"/>
    <col min="6651" max="6651" width="14.5" style="4" customWidth="1"/>
    <col min="6652" max="6652" width="22.1640625" style="4" customWidth="1"/>
    <col min="6653" max="6653" width="16.83203125" style="4" customWidth="1"/>
    <col min="6654" max="6654" width="22.6640625" style="4" customWidth="1"/>
    <col min="6655" max="6655" width="20.33203125" style="4" customWidth="1"/>
    <col min="6656" max="6656" width="22.5" style="4" customWidth="1"/>
    <col min="6657" max="6657" width="25.5" style="4" customWidth="1"/>
    <col min="6658" max="6658" width="10" style="4" customWidth="1"/>
    <col min="6659" max="6659" width="15.33203125" style="4" customWidth="1"/>
    <col min="6660" max="6664" width="0" style="4" hidden="1" customWidth="1"/>
    <col min="6665" max="6665" width="13.83203125" style="4" customWidth="1"/>
    <col min="6666" max="6666" width="20.5" style="4" customWidth="1"/>
    <col min="6667" max="6906" width="11.5" style="4"/>
    <col min="6907" max="6907" width="14.5" style="4" customWidth="1"/>
    <col min="6908" max="6908" width="22.1640625" style="4" customWidth="1"/>
    <col min="6909" max="6909" width="16.83203125" style="4" customWidth="1"/>
    <col min="6910" max="6910" width="22.6640625" style="4" customWidth="1"/>
    <col min="6911" max="6911" width="20.33203125" style="4" customWidth="1"/>
    <col min="6912" max="6912" width="22.5" style="4" customWidth="1"/>
    <col min="6913" max="6913" width="25.5" style="4" customWidth="1"/>
    <col min="6914" max="6914" width="10" style="4" customWidth="1"/>
    <col min="6915" max="6915" width="15.33203125" style="4" customWidth="1"/>
    <col min="6916" max="6920" width="0" style="4" hidden="1" customWidth="1"/>
    <col min="6921" max="6921" width="13.83203125" style="4" customWidth="1"/>
    <col min="6922" max="6922" width="20.5" style="4" customWidth="1"/>
    <col min="6923" max="7162" width="11.5" style="4"/>
    <col min="7163" max="7163" width="14.5" style="4" customWidth="1"/>
    <col min="7164" max="7164" width="22.1640625" style="4" customWidth="1"/>
    <col min="7165" max="7165" width="16.83203125" style="4" customWidth="1"/>
    <col min="7166" max="7166" width="22.6640625" style="4" customWidth="1"/>
    <col min="7167" max="7167" width="20.33203125" style="4" customWidth="1"/>
    <col min="7168" max="7168" width="22.5" style="4" customWidth="1"/>
    <col min="7169" max="7169" width="25.5" style="4" customWidth="1"/>
    <col min="7170" max="7170" width="10" style="4" customWidth="1"/>
    <col min="7171" max="7171" width="15.33203125" style="4" customWidth="1"/>
    <col min="7172" max="7176" width="0" style="4" hidden="1" customWidth="1"/>
    <col min="7177" max="7177" width="13.83203125" style="4" customWidth="1"/>
    <col min="7178" max="7178" width="20.5" style="4" customWidth="1"/>
    <col min="7179" max="7418" width="11.5" style="4"/>
    <col min="7419" max="7419" width="14.5" style="4" customWidth="1"/>
    <col min="7420" max="7420" width="22.1640625" style="4" customWidth="1"/>
    <col min="7421" max="7421" width="16.83203125" style="4" customWidth="1"/>
    <col min="7422" max="7422" width="22.6640625" style="4" customWidth="1"/>
    <col min="7423" max="7423" width="20.33203125" style="4" customWidth="1"/>
    <col min="7424" max="7424" width="22.5" style="4" customWidth="1"/>
    <col min="7425" max="7425" width="25.5" style="4" customWidth="1"/>
    <col min="7426" max="7426" width="10" style="4" customWidth="1"/>
    <col min="7427" max="7427" width="15.33203125" style="4" customWidth="1"/>
    <col min="7428" max="7432" width="0" style="4" hidden="1" customWidth="1"/>
    <col min="7433" max="7433" width="13.83203125" style="4" customWidth="1"/>
    <col min="7434" max="7434" width="20.5" style="4" customWidth="1"/>
    <col min="7435" max="7674" width="11.5" style="4"/>
    <col min="7675" max="7675" width="14.5" style="4" customWidth="1"/>
    <col min="7676" max="7676" width="22.1640625" style="4" customWidth="1"/>
    <col min="7677" max="7677" width="16.83203125" style="4" customWidth="1"/>
    <col min="7678" max="7678" width="22.6640625" style="4" customWidth="1"/>
    <col min="7679" max="7679" width="20.33203125" style="4" customWidth="1"/>
    <col min="7680" max="7680" width="22.5" style="4" customWidth="1"/>
    <col min="7681" max="7681" width="25.5" style="4" customWidth="1"/>
    <col min="7682" max="7682" width="10" style="4" customWidth="1"/>
    <col min="7683" max="7683" width="15.33203125" style="4" customWidth="1"/>
    <col min="7684" max="7688" width="0" style="4" hidden="1" customWidth="1"/>
    <col min="7689" max="7689" width="13.83203125" style="4" customWidth="1"/>
    <col min="7690" max="7690" width="20.5" style="4" customWidth="1"/>
    <col min="7691" max="7930" width="11.5" style="4"/>
    <col min="7931" max="7931" width="14.5" style="4" customWidth="1"/>
    <col min="7932" max="7932" width="22.1640625" style="4" customWidth="1"/>
    <col min="7933" max="7933" width="16.83203125" style="4" customWidth="1"/>
    <col min="7934" max="7934" width="22.6640625" style="4" customWidth="1"/>
    <col min="7935" max="7935" width="20.33203125" style="4" customWidth="1"/>
    <col min="7936" max="7936" width="22.5" style="4" customWidth="1"/>
    <col min="7937" max="7937" width="25.5" style="4" customWidth="1"/>
    <col min="7938" max="7938" width="10" style="4" customWidth="1"/>
    <col min="7939" max="7939" width="15.33203125" style="4" customWidth="1"/>
    <col min="7940" max="7944" width="0" style="4" hidden="1" customWidth="1"/>
    <col min="7945" max="7945" width="13.83203125" style="4" customWidth="1"/>
    <col min="7946" max="7946" width="20.5" style="4" customWidth="1"/>
    <col min="7947" max="8186" width="11.5" style="4"/>
    <col min="8187" max="8187" width="14.5" style="4" customWidth="1"/>
    <col min="8188" max="8188" width="22.1640625" style="4" customWidth="1"/>
    <col min="8189" max="8189" width="16.83203125" style="4" customWidth="1"/>
    <col min="8190" max="8190" width="22.6640625" style="4" customWidth="1"/>
    <col min="8191" max="8191" width="20.33203125" style="4" customWidth="1"/>
    <col min="8192" max="8192" width="22.5" style="4" customWidth="1"/>
    <col min="8193" max="8193" width="25.5" style="4" customWidth="1"/>
    <col min="8194" max="8194" width="10" style="4" customWidth="1"/>
    <col min="8195" max="8195" width="15.33203125" style="4" customWidth="1"/>
    <col min="8196" max="8200" width="0" style="4" hidden="1" customWidth="1"/>
    <col min="8201" max="8201" width="13.83203125" style="4" customWidth="1"/>
    <col min="8202" max="8202" width="20.5" style="4" customWidth="1"/>
    <col min="8203" max="8442" width="11.5" style="4"/>
    <col min="8443" max="8443" width="14.5" style="4" customWidth="1"/>
    <col min="8444" max="8444" width="22.1640625" style="4" customWidth="1"/>
    <col min="8445" max="8445" width="16.83203125" style="4" customWidth="1"/>
    <col min="8446" max="8446" width="22.6640625" style="4" customWidth="1"/>
    <col min="8447" max="8447" width="20.33203125" style="4" customWidth="1"/>
    <col min="8448" max="8448" width="22.5" style="4" customWidth="1"/>
    <col min="8449" max="8449" width="25.5" style="4" customWidth="1"/>
    <col min="8450" max="8450" width="10" style="4" customWidth="1"/>
    <col min="8451" max="8451" width="15.33203125" style="4" customWidth="1"/>
    <col min="8452" max="8456" width="0" style="4" hidden="1" customWidth="1"/>
    <col min="8457" max="8457" width="13.83203125" style="4" customWidth="1"/>
    <col min="8458" max="8458" width="20.5" style="4" customWidth="1"/>
    <col min="8459" max="8698" width="11.5" style="4"/>
    <col min="8699" max="8699" width="14.5" style="4" customWidth="1"/>
    <col min="8700" max="8700" width="22.1640625" style="4" customWidth="1"/>
    <col min="8701" max="8701" width="16.83203125" style="4" customWidth="1"/>
    <col min="8702" max="8702" width="22.6640625" style="4" customWidth="1"/>
    <col min="8703" max="8703" width="20.33203125" style="4" customWidth="1"/>
    <col min="8704" max="8704" width="22.5" style="4" customWidth="1"/>
    <col min="8705" max="8705" width="25.5" style="4" customWidth="1"/>
    <col min="8706" max="8706" width="10" style="4" customWidth="1"/>
    <col min="8707" max="8707" width="15.33203125" style="4" customWidth="1"/>
    <col min="8708" max="8712" width="0" style="4" hidden="1" customWidth="1"/>
    <col min="8713" max="8713" width="13.83203125" style="4" customWidth="1"/>
    <col min="8714" max="8714" width="20.5" style="4" customWidth="1"/>
    <col min="8715" max="8954" width="11.5" style="4"/>
    <col min="8955" max="8955" width="14.5" style="4" customWidth="1"/>
    <col min="8956" max="8956" width="22.1640625" style="4" customWidth="1"/>
    <col min="8957" max="8957" width="16.83203125" style="4" customWidth="1"/>
    <col min="8958" max="8958" width="22.6640625" style="4" customWidth="1"/>
    <col min="8959" max="8959" width="20.33203125" style="4" customWidth="1"/>
    <col min="8960" max="8960" width="22.5" style="4" customWidth="1"/>
    <col min="8961" max="8961" width="25.5" style="4" customWidth="1"/>
    <col min="8962" max="8962" width="10" style="4" customWidth="1"/>
    <col min="8963" max="8963" width="15.33203125" style="4" customWidth="1"/>
    <col min="8964" max="8968" width="0" style="4" hidden="1" customWidth="1"/>
    <col min="8969" max="8969" width="13.83203125" style="4" customWidth="1"/>
    <col min="8970" max="8970" width="20.5" style="4" customWidth="1"/>
    <col min="8971" max="9210" width="11.5" style="4"/>
    <col min="9211" max="9211" width="14.5" style="4" customWidth="1"/>
    <col min="9212" max="9212" width="22.1640625" style="4" customWidth="1"/>
    <col min="9213" max="9213" width="16.83203125" style="4" customWidth="1"/>
    <col min="9214" max="9214" width="22.6640625" style="4" customWidth="1"/>
    <col min="9215" max="9215" width="20.33203125" style="4" customWidth="1"/>
    <col min="9216" max="9216" width="22.5" style="4" customWidth="1"/>
    <col min="9217" max="9217" width="25.5" style="4" customWidth="1"/>
    <col min="9218" max="9218" width="10" style="4" customWidth="1"/>
    <col min="9219" max="9219" width="15.33203125" style="4" customWidth="1"/>
    <col min="9220" max="9224" width="0" style="4" hidden="1" customWidth="1"/>
    <col min="9225" max="9225" width="13.83203125" style="4" customWidth="1"/>
    <col min="9226" max="9226" width="20.5" style="4" customWidth="1"/>
    <col min="9227" max="9466" width="11.5" style="4"/>
    <col min="9467" max="9467" width="14.5" style="4" customWidth="1"/>
    <col min="9468" max="9468" width="22.1640625" style="4" customWidth="1"/>
    <col min="9469" max="9469" width="16.83203125" style="4" customWidth="1"/>
    <col min="9470" max="9470" width="22.6640625" style="4" customWidth="1"/>
    <col min="9471" max="9471" width="20.33203125" style="4" customWidth="1"/>
    <col min="9472" max="9472" width="22.5" style="4" customWidth="1"/>
    <col min="9473" max="9473" width="25.5" style="4" customWidth="1"/>
    <col min="9474" max="9474" width="10" style="4" customWidth="1"/>
    <col min="9475" max="9475" width="15.33203125" style="4" customWidth="1"/>
    <col min="9476" max="9480" width="0" style="4" hidden="1" customWidth="1"/>
    <col min="9481" max="9481" width="13.83203125" style="4" customWidth="1"/>
    <col min="9482" max="9482" width="20.5" style="4" customWidth="1"/>
    <col min="9483" max="9722" width="11.5" style="4"/>
    <col min="9723" max="9723" width="14.5" style="4" customWidth="1"/>
    <col min="9724" max="9724" width="22.1640625" style="4" customWidth="1"/>
    <col min="9725" max="9725" width="16.83203125" style="4" customWidth="1"/>
    <col min="9726" max="9726" width="22.6640625" style="4" customWidth="1"/>
    <col min="9727" max="9727" width="20.33203125" style="4" customWidth="1"/>
    <col min="9728" max="9728" width="22.5" style="4" customWidth="1"/>
    <col min="9729" max="9729" width="25.5" style="4" customWidth="1"/>
    <col min="9730" max="9730" width="10" style="4" customWidth="1"/>
    <col min="9731" max="9731" width="15.33203125" style="4" customWidth="1"/>
    <col min="9732" max="9736" width="0" style="4" hidden="1" customWidth="1"/>
    <col min="9737" max="9737" width="13.83203125" style="4" customWidth="1"/>
    <col min="9738" max="9738" width="20.5" style="4" customWidth="1"/>
    <col min="9739" max="9978" width="11.5" style="4"/>
    <col min="9979" max="9979" width="14.5" style="4" customWidth="1"/>
    <col min="9980" max="9980" width="22.1640625" style="4" customWidth="1"/>
    <col min="9981" max="9981" width="16.83203125" style="4" customWidth="1"/>
    <col min="9982" max="9982" width="22.6640625" style="4" customWidth="1"/>
    <col min="9983" max="9983" width="20.33203125" style="4" customWidth="1"/>
    <col min="9984" max="9984" width="22.5" style="4" customWidth="1"/>
    <col min="9985" max="9985" width="25.5" style="4" customWidth="1"/>
    <col min="9986" max="9986" width="10" style="4" customWidth="1"/>
    <col min="9987" max="9987" width="15.33203125" style="4" customWidth="1"/>
    <col min="9988" max="9992" width="0" style="4" hidden="1" customWidth="1"/>
    <col min="9993" max="9993" width="13.83203125" style="4" customWidth="1"/>
    <col min="9994" max="9994" width="20.5" style="4" customWidth="1"/>
    <col min="9995" max="10234" width="11.5" style="4"/>
    <col min="10235" max="10235" width="14.5" style="4" customWidth="1"/>
    <col min="10236" max="10236" width="22.1640625" style="4" customWidth="1"/>
    <col min="10237" max="10237" width="16.83203125" style="4" customWidth="1"/>
    <col min="10238" max="10238" width="22.6640625" style="4" customWidth="1"/>
    <col min="10239" max="10239" width="20.33203125" style="4" customWidth="1"/>
    <col min="10240" max="10240" width="22.5" style="4" customWidth="1"/>
    <col min="10241" max="10241" width="25.5" style="4" customWidth="1"/>
    <col min="10242" max="10242" width="10" style="4" customWidth="1"/>
    <col min="10243" max="10243" width="15.33203125" style="4" customWidth="1"/>
    <col min="10244" max="10248" width="0" style="4" hidden="1" customWidth="1"/>
    <col min="10249" max="10249" width="13.83203125" style="4" customWidth="1"/>
    <col min="10250" max="10250" width="20.5" style="4" customWidth="1"/>
    <col min="10251" max="10490" width="11.5" style="4"/>
    <col min="10491" max="10491" width="14.5" style="4" customWidth="1"/>
    <col min="10492" max="10492" width="22.1640625" style="4" customWidth="1"/>
    <col min="10493" max="10493" width="16.83203125" style="4" customWidth="1"/>
    <col min="10494" max="10494" width="22.6640625" style="4" customWidth="1"/>
    <col min="10495" max="10495" width="20.33203125" style="4" customWidth="1"/>
    <col min="10496" max="10496" width="22.5" style="4" customWidth="1"/>
    <col min="10497" max="10497" width="25.5" style="4" customWidth="1"/>
    <col min="10498" max="10498" width="10" style="4" customWidth="1"/>
    <col min="10499" max="10499" width="15.33203125" style="4" customWidth="1"/>
    <col min="10500" max="10504" width="0" style="4" hidden="1" customWidth="1"/>
    <col min="10505" max="10505" width="13.83203125" style="4" customWidth="1"/>
    <col min="10506" max="10506" width="20.5" style="4" customWidth="1"/>
    <col min="10507" max="10746" width="11.5" style="4"/>
    <col min="10747" max="10747" width="14.5" style="4" customWidth="1"/>
    <col min="10748" max="10748" width="22.1640625" style="4" customWidth="1"/>
    <col min="10749" max="10749" width="16.83203125" style="4" customWidth="1"/>
    <col min="10750" max="10750" width="22.6640625" style="4" customWidth="1"/>
    <col min="10751" max="10751" width="20.33203125" style="4" customWidth="1"/>
    <col min="10752" max="10752" width="22.5" style="4" customWidth="1"/>
    <col min="10753" max="10753" width="25.5" style="4" customWidth="1"/>
    <col min="10754" max="10754" width="10" style="4" customWidth="1"/>
    <col min="10755" max="10755" width="15.33203125" style="4" customWidth="1"/>
    <col min="10756" max="10760" width="0" style="4" hidden="1" customWidth="1"/>
    <col min="10761" max="10761" width="13.83203125" style="4" customWidth="1"/>
    <col min="10762" max="10762" width="20.5" style="4" customWidth="1"/>
    <col min="10763" max="11002" width="11.5" style="4"/>
    <col min="11003" max="11003" width="14.5" style="4" customWidth="1"/>
    <col min="11004" max="11004" width="22.1640625" style="4" customWidth="1"/>
    <col min="11005" max="11005" width="16.83203125" style="4" customWidth="1"/>
    <col min="11006" max="11006" width="22.6640625" style="4" customWidth="1"/>
    <col min="11007" max="11007" width="20.33203125" style="4" customWidth="1"/>
    <col min="11008" max="11008" width="22.5" style="4" customWidth="1"/>
    <col min="11009" max="11009" width="25.5" style="4" customWidth="1"/>
    <col min="11010" max="11010" width="10" style="4" customWidth="1"/>
    <col min="11011" max="11011" width="15.33203125" style="4" customWidth="1"/>
    <col min="11012" max="11016" width="0" style="4" hidden="1" customWidth="1"/>
    <col min="11017" max="11017" width="13.83203125" style="4" customWidth="1"/>
    <col min="11018" max="11018" width="20.5" style="4" customWidth="1"/>
    <col min="11019" max="11258" width="11.5" style="4"/>
    <col min="11259" max="11259" width="14.5" style="4" customWidth="1"/>
    <col min="11260" max="11260" width="22.1640625" style="4" customWidth="1"/>
    <col min="11261" max="11261" width="16.83203125" style="4" customWidth="1"/>
    <col min="11262" max="11262" width="22.6640625" style="4" customWidth="1"/>
    <col min="11263" max="11263" width="20.33203125" style="4" customWidth="1"/>
    <col min="11264" max="11264" width="22.5" style="4" customWidth="1"/>
    <col min="11265" max="11265" width="25.5" style="4" customWidth="1"/>
    <col min="11266" max="11266" width="10" style="4" customWidth="1"/>
    <col min="11267" max="11267" width="15.33203125" style="4" customWidth="1"/>
    <col min="11268" max="11272" width="0" style="4" hidden="1" customWidth="1"/>
    <col min="11273" max="11273" width="13.83203125" style="4" customWidth="1"/>
    <col min="11274" max="11274" width="20.5" style="4" customWidth="1"/>
    <col min="11275" max="11514" width="11.5" style="4"/>
    <col min="11515" max="11515" width="14.5" style="4" customWidth="1"/>
    <col min="11516" max="11516" width="22.1640625" style="4" customWidth="1"/>
    <col min="11517" max="11517" width="16.83203125" style="4" customWidth="1"/>
    <col min="11518" max="11518" width="22.6640625" style="4" customWidth="1"/>
    <col min="11519" max="11519" width="20.33203125" style="4" customWidth="1"/>
    <col min="11520" max="11520" width="22.5" style="4" customWidth="1"/>
    <col min="11521" max="11521" width="25.5" style="4" customWidth="1"/>
    <col min="11522" max="11522" width="10" style="4" customWidth="1"/>
    <col min="11523" max="11523" width="15.33203125" style="4" customWidth="1"/>
    <col min="11524" max="11528" width="0" style="4" hidden="1" customWidth="1"/>
    <col min="11529" max="11529" width="13.83203125" style="4" customWidth="1"/>
    <col min="11530" max="11530" width="20.5" style="4" customWidth="1"/>
    <col min="11531" max="11770" width="11.5" style="4"/>
    <col min="11771" max="11771" width="14.5" style="4" customWidth="1"/>
    <col min="11772" max="11772" width="22.1640625" style="4" customWidth="1"/>
    <col min="11773" max="11773" width="16.83203125" style="4" customWidth="1"/>
    <col min="11774" max="11774" width="22.6640625" style="4" customWidth="1"/>
    <col min="11775" max="11775" width="20.33203125" style="4" customWidth="1"/>
    <col min="11776" max="11776" width="22.5" style="4" customWidth="1"/>
    <col min="11777" max="11777" width="25.5" style="4" customWidth="1"/>
    <col min="11778" max="11778" width="10" style="4" customWidth="1"/>
    <col min="11779" max="11779" width="15.33203125" style="4" customWidth="1"/>
    <col min="11780" max="11784" width="0" style="4" hidden="1" customWidth="1"/>
    <col min="11785" max="11785" width="13.83203125" style="4" customWidth="1"/>
    <col min="11786" max="11786" width="20.5" style="4" customWidth="1"/>
    <col min="11787" max="12026" width="11.5" style="4"/>
    <col min="12027" max="12027" width="14.5" style="4" customWidth="1"/>
    <col min="12028" max="12028" width="22.1640625" style="4" customWidth="1"/>
    <col min="12029" max="12029" width="16.83203125" style="4" customWidth="1"/>
    <col min="12030" max="12030" width="22.6640625" style="4" customWidth="1"/>
    <col min="12031" max="12031" width="20.33203125" style="4" customWidth="1"/>
    <col min="12032" max="12032" width="22.5" style="4" customWidth="1"/>
    <col min="12033" max="12033" width="25.5" style="4" customWidth="1"/>
    <col min="12034" max="12034" width="10" style="4" customWidth="1"/>
    <col min="12035" max="12035" width="15.33203125" style="4" customWidth="1"/>
    <col min="12036" max="12040" width="0" style="4" hidden="1" customWidth="1"/>
    <col min="12041" max="12041" width="13.83203125" style="4" customWidth="1"/>
    <col min="12042" max="12042" width="20.5" style="4" customWidth="1"/>
    <col min="12043" max="12282" width="11.5" style="4"/>
    <col min="12283" max="12283" width="14.5" style="4" customWidth="1"/>
    <col min="12284" max="12284" width="22.1640625" style="4" customWidth="1"/>
    <col min="12285" max="12285" width="16.83203125" style="4" customWidth="1"/>
    <col min="12286" max="12286" width="22.6640625" style="4" customWidth="1"/>
    <col min="12287" max="12287" width="20.33203125" style="4" customWidth="1"/>
    <col min="12288" max="12288" width="22.5" style="4" customWidth="1"/>
    <col min="12289" max="12289" width="25.5" style="4" customWidth="1"/>
    <col min="12290" max="12290" width="10" style="4" customWidth="1"/>
    <col min="12291" max="12291" width="15.33203125" style="4" customWidth="1"/>
    <col min="12292" max="12296" width="0" style="4" hidden="1" customWidth="1"/>
    <col min="12297" max="12297" width="13.83203125" style="4" customWidth="1"/>
    <col min="12298" max="12298" width="20.5" style="4" customWidth="1"/>
    <col min="12299" max="12538" width="11.5" style="4"/>
    <col min="12539" max="12539" width="14.5" style="4" customWidth="1"/>
    <col min="12540" max="12540" width="22.1640625" style="4" customWidth="1"/>
    <col min="12541" max="12541" width="16.83203125" style="4" customWidth="1"/>
    <col min="12542" max="12542" width="22.6640625" style="4" customWidth="1"/>
    <col min="12543" max="12543" width="20.33203125" style="4" customWidth="1"/>
    <col min="12544" max="12544" width="22.5" style="4" customWidth="1"/>
    <col min="12545" max="12545" width="25.5" style="4" customWidth="1"/>
    <col min="12546" max="12546" width="10" style="4" customWidth="1"/>
    <col min="12547" max="12547" width="15.33203125" style="4" customWidth="1"/>
    <col min="12548" max="12552" width="0" style="4" hidden="1" customWidth="1"/>
    <col min="12553" max="12553" width="13.83203125" style="4" customWidth="1"/>
    <col min="12554" max="12554" width="20.5" style="4" customWidth="1"/>
    <col min="12555" max="12794" width="11.5" style="4"/>
    <col min="12795" max="12795" width="14.5" style="4" customWidth="1"/>
    <col min="12796" max="12796" width="22.1640625" style="4" customWidth="1"/>
    <col min="12797" max="12797" width="16.83203125" style="4" customWidth="1"/>
    <col min="12798" max="12798" width="22.6640625" style="4" customWidth="1"/>
    <col min="12799" max="12799" width="20.33203125" style="4" customWidth="1"/>
    <col min="12800" max="12800" width="22.5" style="4" customWidth="1"/>
    <col min="12801" max="12801" width="25.5" style="4" customWidth="1"/>
    <col min="12802" max="12802" width="10" style="4" customWidth="1"/>
    <col min="12803" max="12803" width="15.33203125" style="4" customWidth="1"/>
    <col min="12804" max="12808" width="0" style="4" hidden="1" customWidth="1"/>
    <col min="12809" max="12809" width="13.83203125" style="4" customWidth="1"/>
    <col min="12810" max="12810" width="20.5" style="4" customWidth="1"/>
    <col min="12811" max="13050" width="11.5" style="4"/>
    <col min="13051" max="13051" width="14.5" style="4" customWidth="1"/>
    <col min="13052" max="13052" width="22.1640625" style="4" customWidth="1"/>
    <col min="13053" max="13053" width="16.83203125" style="4" customWidth="1"/>
    <col min="13054" max="13054" width="22.6640625" style="4" customWidth="1"/>
    <col min="13055" max="13055" width="20.33203125" style="4" customWidth="1"/>
    <col min="13056" max="13056" width="22.5" style="4" customWidth="1"/>
    <col min="13057" max="13057" width="25.5" style="4" customWidth="1"/>
    <col min="13058" max="13058" width="10" style="4" customWidth="1"/>
    <col min="13059" max="13059" width="15.33203125" style="4" customWidth="1"/>
    <col min="13060" max="13064" width="0" style="4" hidden="1" customWidth="1"/>
    <col min="13065" max="13065" width="13.83203125" style="4" customWidth="1"/>
    <col min="13066" max="13066" width="20.5" style="4" customWidth="1"/>
    <col min="13067" max="13306" width="11.5" style="4"/>
    <col min="13307" max="13307" width="14.5" style="4" customWidth="1"/>
    <col min="13308" max="13308" width="22.1640625" style="4" customWidth="1"/>
    <col min="13309" max="13309" width="16.83203125" style="4" customWidth="1"/>
    <col min="13310" max="13310" width="22.6640625" style="4" customWidth="1"/>
    <col min="13311" max="13311" width="20.33203125" style="4" customWidth="1"/>
    <col min="13312" max="13312" width="22.5" style="4" customWidth="1"/>
    <col min="13313" max="13313" width="25.5" style="4" customWidth="1"/>
    <col min="13314" max="13314" width="10" style="4" customWidth="1"/>
    <col min="13315" max="13315" width="15.33203125" style="4" customWidth="1"/>
    <col min="13316" max="13320" width="0" style="4" hidden="1" customWidth="1"/>
    <col min="13321" max="13321" width="13.83203125" style="4" customWidth="1"/>
    <col min="13322" max="13322" width="20.5" style="4" customWidth="1"/>
    <col min="13323" max="13562" width="11.5" style="4"/>
    <col min="13563" max="13563" width="14.5" style="4" customWidth="1"/>
    <col min="13564" max="13564" width="22.1640625" style="4" customWidth="1"/>
    <col min="13565" max="13565" width="16.83203125" style="4" customWidth="1"/>
    <col min="13566" max="13566" width="22.6640625" style="4" customWidth="1"/>
    <col min="13567" max="13567" width="20.33203125" style="4" customWidth="1"/>
    <col min="13568" max="13568" width="22.5" style="4" customWidth="1"/>
    <col min="13569" max="13569" width="25.5" style="4" customWidth="1"/>
    <col min="13570" max="13570" width="10" style="4" customWidth="1"/>
    <col min="13571" max="13571" width="15.33203125" style="4" customWidth="1"/>
    <col min="13572" max="13576" width="0" style="4" hidden="1" customWidth="1"/>
    <col min="13577" max="13577" width="13.83203125" style="4" customWidth="1"/>
    <col min="13578" max="13578" width="20.5" style="4" customWidth="1"/>
    <col min="13579" max="13818" width="11.5" style="4"/>
    <col min="13819" max="13819" width="14.5" style="4" customWidth="1"/>
    <col min="13820" max="13820" width="22.1640625" style="4" customWidth="1"/>
    <col min="13821" max="13821" width="16.83203125" style="4" customWidth="1"/>
    <col min="13822" max="13822" width="22.6640625" style="4" customWidth="1"/>
    <col min="13823" max="13823" width="20.33203125" style="4" customWidth="1"/>
    <col min="13824" max="13824" width="22.5" style="4" customWidth="1"/>
    <col min="13825" max="13825" width="25.5" style="4" customWidth="1"/>
    <col min="13826" max="13826" width="10" style="4" customWidth="1"/>
    <col min="13827" max="13827" width="15.33203125" style="4" customWidth="1"/>
    <col min="13828" max="13832" width="0" style="4" hidden="1" customWidth="1"/>
    <col min="13833" max="13833" width="13.83203125" style="4" customWidth="1"/>
    <col min="13834" max="13834" width="20.5" style="4" customWidth="1"/>
    <col min="13835" max="14074" width="11.5" style="4"/>
    <col min="14075" max="14075" width="14.5" style="4" customWidth="1"/>
    <col min="14076" max="14076" width="22.1640625" style="4" customWidth="1"/>
    <col min="14077" max="14077" width="16.83203125" style="4" customWidth="1"/>
    <col min="14078" max="14078" width="22.6640625" style="4" customWidth="1"/>
    <col min="14079" max="14079" width="20.33203125" style="4" customWidth="1"/>
    <col min="14080" max="14080" width="22.5" style="4" customWidth="1"/>
    <col min="14081" max="14081" width="25.5" style="4" customWidth="1"/>
    <col min="14082" max="14082" width="10" style="4" customWidth="1"/>
    <col min="14083" max="14083" width="15.33203125" style="4" customWidth="1"/>
    <col min="14084" max="14088" width="0" style="4" hidden="1" customWidth="1"/>
    <col min="14089" max="14089" width="13.83203125" style="4" customWidth="1"/>
    <col min="14090" max="14090" width="20.5" style="4" customWidth="1"/>
    <col min="14091" max="14330" width="11.5" style="4"/>
    <col min="14331" max="14331" width="14.5" style="4" customWidth="1"/>
    <col min="14332" max="14332" width="22.1640625" style="4" customWidth="1"/>
    <col min="14333" max="14333" width="16.83203125" style="4" customWidth="1"/>
    <col min="14334" max="14334" width="22.6640625" style="4" customWidth="1"/>
    <col min="14335" max="14335" width="20.33203125" style="4" customWidth="1"/>
    <col min="14336" max="14336" width="22.5" style="4" customWidth="1"/>
    <col min="14337" max="14337" width="25.5" style="4" customWidth="1"/>
    <col min="14338" max="14338" width="10" style="4" customWidth="1"/>
    <col min="14339" max="14339" width="15.33203125" style="4" customWidth="1"/>
    <col min="14340" max="14344" width="0" style="4" hidden="1" customWidth="1"/>
    <col min="14345" max="14345" width="13.83203125" style="4" customWidth="1"/>
    <col min="14346" max="14346" width="20.5" style="4" customWidth="1"/>
    <col min="14347" max="14586" width="11.5" style="4"/>
    <col min="14587" max="14587" width="14.5" style="4" customWidth="1"/>
    <col min="14588" max="14588" width="22.1640625" style="4" customWidth="1"/>
    <col min="14589" max="14589" width="16.83203125" style="4" customWidth="1"/>
    <col min="14590" max="14590" width="22.6640625" style="4" customWidth="1"/>
    <col min="14591" max="14591" width="20.33203125" style="4" customWidth="1"/>
    <col min="14592" max="14592" width="22.5" style="4" customWidth="1"/>
    <col min="14593" max="14593" width="25.5" style="4" customWidth="1"/>
    <col min="14594" max="14594" width="10" style="4" customWidth="1"/>
    <col min="14595" max="14595" width="15.33203125" style="4" customWidth="1"/>
    <col min="14596" max="14600" width="0" style="4" hidden="1" customWidth="1"/>
    <col min="14601" max="14601" width="13.83203125" style="4" customWidth="1"/>
    <col min="14602" max="14602" width="20.5" style="4" customWidth="1"/>
    <col min="14603" max="14842" width="11.5" style="4"/>
    <col min="14843" max="14843" width="14.5" style="4" customWidth="1"/>
    <col min="14844" max="14844" width="22.1640625" style="4" customWidth="1"/>
    <col min="14845" max="14845" width="16.83203125" style="4" customWidth="1"/>
    <col min="14846" max="14846" width="22.6640625" style="4" customWidth="1"/>
    <col min="14847" max="14847" width="20.33203125" style="4" customWidth="1"/>
    <col min="14848" max="14848" width="22.5" style="4" customWidth="1"/>
    <col min="14849" max="14849" width="25.5" style="4" customWidth="1"/>
    <col min="14850" max="14850" width="10" style="4" customWidth="1"/>
    <col min="14851" max="14851" width="15.33203125" style="4" customWidth="1"/>
    <col min="14852" max="14856" width="0" style="4" hidden="1" customWidth="1"/>
    <col min="14857" max="14857" width="13.83203125" style="4" customWidth="1"/>
    <col min="14858" max="14858" width="20.5" style="4" customWidth="1"/>
    <col min="14859" max="15098" width="11.5" style="4"/>
    <col min="15099" max="15099" width="14.5" style="4" customWidth="1"/>
    <col min="15100" max="15100" width="22.1640625" style="4" customWidth="1"/>
    <col min="15101" max="15101" width="16.83203125" style="4" customWidth="1"/>
    <col min="15102" max="15102" width="22.6640625" style="4" customWidth="1"/>
    <col min="15103" max="15103" width="20.33203125" style="4" customWidth="1"/>
    <col min="15104" max="15104" width="22.5" style="4" customWidth="1"/>
    <col min="15105" max="15105" width="25.5" style="4" customWidth="1"/>
    <col min="15106" max="15106" width="10" style="4" customWidth="1"/>
    <col min="15107" max="15107" width="15.33203125" style="4" customWidth="1"/>
    <col min="15108" max="15112" width="0" style="4" hidden="1" customWidth="1"/>
    <col min="15113" max="15113" width="13.83203125" style="4" customWidth="1"/>
    <col min="15114" max="15114" width="20.5" style="4" customWidth="1"/>
    <col min="15115" max="15354" width="11.5" style="4"/>
    <col min="15355" max="15355" width="14.5" style="4" customWidth="1"/>
    <col min="15356" max="15356" width="22.1640625" style="4" customWidth="1"/>
    <col min="15357" max="15357" width="16.83203125" style="4" customWidth="1"/>
    <col min="15358" max="15358" width="22.6640625" style="4" customWidth="1"/>
    <col min="15359" max="15359" width="20.33203125" style="4" customWidth="1"/>
    <col min="15360" max="15360" width="22.5" style="4" customWidth="1"/>
    <col min="15361" max="15361" width="25.5" style="4" customWidth="1"/>
    <col min="15362" max="15362" width="10" style="4" customWidth="1"/>
    <col min="15363" max="15363" width="15.33203125" style="4" customWidth="1"/>
    <col min="15364" max="15368" width="0" style="4" hidden="1" customWidth="1"/>
    <col min="15369" max="15369" width="13.83203125" style="4" customWidth="1"/>
    <col min="15370" max="15370" width="20.5" style="4" customWidth="1"/>
    <col min="15371" max="15610" width="11.5" style="4"/>
    <col min="15611" max="15611" width="14.5" style="4" customWidth="1"/>
    <col min="15612" max="15612" width="22.1640625" style="4" customWidth="1"/>
    <col min="15613" max="15613" width="16.83203125" style="4" customWidth="1"/>
    <col min="15614" max="15614" width="22.6640625" style="4" customWidth="1"/>
    <col min="15615" max="15615" width="20.33203125" style="4" customWidth="1"/>
    <col min="15616" max="15616" width="22.5" style="4" customWidth="1"/>
    <col min="15617" max="15617" width="25.5" style="4" customWidth="1"/>
    <col min="15618" max="15618" width="10" style="4" customWidth="1"/>
    <col min="15619" max="15619" width="15.33203125" style="4" customWidth="1"/>
    <col min="15620" max="15624" width="0" style="4" hidden="1" customWidth="1"/>
    <col min="15625" max="15625" width="13.83203125" style="4" customWidth="1"/>
    <col min="15626" max="15626" width="20.5" style="4" customWidth="1"/>
    <col min="15627" max="15866" width="11.5" style="4"/>
    <col min="15867" max="15867" width="14.5" style="4" customWidth="1"/>
    <col min="15868" max="15868" width="22.1640625" style="4" customWidth="1"/>
    <col min="15869" max="15869" width="16.83203125" style="4" customWidth="1"/>
    <col min="15870" max="15870" width="22.6640625" style="4" customWidth="1"/>
    <col min="15871" max="15871" width="20.33203125" style="4" customWidth="1"/>
    <col min="15872" max="15872" width="22.5" style="4" customWidth="1"/>
    <col min="15873" max="15873" width="25.5" style="4" customWidth="1"/>
    <col min="15874" max="15874" width="10" style="4" customWidth="1"/>
    <col min="15875" max="15875" width="15.33203125" style="4" customWidth="1"/>
    <col min="15876" max="15880" width="0" style="4" hidden="1" customWidth="1"/>
    <col min="15881" max="15881" width="13.83203125" style="4" customWidth="1"/>
    <col min="15882" max="15882" width="20.5" style="4" customWidth="1"/>
    <col min="15883" max="16122" width="11.5" style="4"/>
    <col min="16123" max="16123" width="14.5" style="4" customWidth="1"/>
    <col min="16124" max="16124" width="22.1640625" style="4" customWidth="1"/>
    <col min="16125" max="16125" width="16.83203125" style="4" customWidth="1"/>
    <col min="16126" max="16126" width="22.6640625" style="4" customWidth="1"/>
    <col min="16127" max="16127" width="20.33203125" style="4" customWidth="1"/>
    <col min="16128" max="16128" width="22.5" style="4" customWidth="1"/>
    <col min="16129" max="16129" width="25.5" style="4" customWidth="1"/>
    <col min="16130" max="16130" width="10" style="4" customWidth="1"/>
    <col min="16131" max="16131" width="15.33203125" style="4" customWidth="1"/>
    <col min="16132" max="16136" width="0" style="4" hidden="1" customWidth="1"/>
    <col min="16137" max="16137" width="13.83203125" style="4" customWidth="1"/>
    <col min="16138" max="16138" width="20.5" style="4" customWidth="1"/>
    <col min="16139" max="16381" width="11.5" style="4"/>
    <col min="16382" max="16384" width="11.5" style="4" customWidth="1"/>
  </cols>
  <sheetData>
    <row r="1" spans="1:13" s="1" customFormat="1" ht="21.75" customHeight="1" x14ac:dyDescent="0.2">
      <c r="A1" s="425"/>
      <c r="B1" s="436"/>
      <c r="C1" s="437"/>
      <c r="D1" s="416" t="s">
        <v>15</v>
      </c>
      <c r="E1" s="417"/>
      <c r="F1" s="417"/>
      <c r="G1" s="417"/>
      <c r="H1" s="417"/>
      <c r="I1" s="417"/>
      <c r="J1" s="417"/>
      <c r="K1" s="417"/>
      <c r="L1" s="492" t="s">
        <v>0</v>
      </c>
      <c r="M1" s="493"/>
    </row>
    <row r="2" spans="1:13" s="1" customFormat="1" ht="21.75" customHeight="1" x14ac:dyDescent="0.2">
      <c r="A2" s="425"/>
      <c r="B2" s="438"/>
      <c r="C2" s="439"/>
      <c r="D2" s="419"/>
      <c r="E2" s="420"/>
      <c r="F2" s="420"/>
      <c r="G2" s="420"/>
      <c r="H2" s="420"/>
      <c r="I2" s="420"/>
      <c r="J2" s="420"/>
      <c r="K2" s="420"/>
      <c r="L2" s="494" t="s">
        <v>731</v>
      </c>
      <c r="M2" s="495"/>
    </row>
    <row r="3" spans="1:13" s="1" customFormat="1" ht="21.75" customHeight="1" x14ac:dyDescent="0.2">
      <c r="A3" s="425"/>
      <c r="B3" s="438"/>
      <c r="C3" s="439"/>
      <c r="D3" s="419"/>
      <c r="E3" s="420"/>
      <c r="F3" s="420"/>
      <c r="G3" s="420"/>
      <c r="H3" s="420"/>
      <c r="I3" s="420"/>
      <c r="J3" s="420"/>
      <c r="K3" s="420"/>
      <c r="L3" s="494" t="s">
        <v>103</v>
      </c>
      <c r="M3" s="495"/>
    </row>
    <row r="4" spans="1:13" s="1" customFormat="1" ht="21.75" customHeight="1" thickBot="1" x14ac:dyDescent="0.25">
      <c r="A4" s="425"/>
      <c r="B4" s="440"/>
      <c r="C4" s="441"/>
      <c r="D4" s="422"/>
      <c r="E4" s="423"/>
      <c r="F4" s="423"/>
      <c r="G4" s="423"/>
      <c r="H4" s="423"/>
      <c r="I4" s="423"/>
      <c r="J4" s="423"/>
      <c r="K4" s="423"/>
      <c r="L4" s="490" t="s">
        <v>1</v>
      </c>
      <c r="M4" s="491"/>
    </row>
    <row r="5" spans="1:13" s="1" customFormat="1" ht="28.5" customHeight="1" thickBot="1" x14ac:dyDescent="0.25">
      <c r="A5" s="425"/>
      <c r="B5" s="426"/>
      <c r="C5" s="426"/>
      <c r="D5" s="426"/>
      <c r="E5" s="426"/>
      <c r="F5" s="426"/>
      <c r="G5" s="426"/>
      <c r="H5" s="426"/>
      <c r="I5" s="426"/>
      <c r="J5" s="426"/>
      <c r="K5" s="426"/>
      <c r="L5" s="426"/>
      <c r="M5" s="426"/>
    </row>
    <row r="6" spans="1:13" s="1" customFormat="1" ht="28.5" customHeight="1" thickBot="1" x14ac:dyDescent="0.25">
      <c r="A6" s="425"/>
      <c r="B6" s="433" t="s">
        <v>694</v>
      </c>
      <c r="C6" s="434"/>
      <c r="D6" s="434"/>
      <c r="E6" s="434"/>
      <c r="F6" s="434"/>
      <c r="G6" s="434"/>
      <c r="H6" s="434"/>
      <c r="I6" s="434"/>
      <c r="J6" s="434"/>
      <c r="K6" s="434"/>
      <c r="L6" s="434"/>
      <c r="M6" s="435"/>
    </row>
    <row r="7" spans="1:13" s="1" customFormat="1" ht="28.5" customHeight="1" thickBot="1" x14ac:dyDescent="0.25">
      <c r="A7" s="425"/>
      <c r="B7" s="433" t="s">
        <v>223</v>
      </c>
      <c r="C7" s="434"/>
      <c r="D7" s="434"/>
      <c r="E7" s="434"/>
      <c r="F7" s="434"/>
      <c r="G7" s="434"/>
      <c r="H7" s="434"/>
      <c r="I7" s="434"/>
      <c r="J7" s="434"/>
      <c r="K7" s="434"/>
      <c r="L7" s="434"/>
      <c r="M7" s="435"/>
    </row>
    <row r="8" spans="1:13" s="2" customFormat="1" ht="28.5" customHeight="1" thickBot="1" x14ac:dyDescent="0.25">
      <c r="A8" s="425"/>
      <c r="B8" s="433" t="s">
        <v>693</v>
      </c>
      <c r="C8" s="434"/>
      <c r="D8" s="434"/>
      <c r="E8" s="434"/>
      <c r="F8" s="434"/>
      <c r="G8" s="434"/>
      <c r="H8" s="434"/>
      <c r="I8" s="434"/>
      <c r="J8" s="434"/>
      <c r="K8" s="434"/>
      <c r="L8" s="434"/>
      <c r="M8" s="435"/>
    </row>
    <row r="9" spans="1:13" s="1" customFormat="1" ht="28.5" customHeight="1" thickBot="1" x14ac:dyDescent="0.25">
      <c r="A9" s="425"/>
      <c r="B9" s="455"/>
      <c r="C9" s="455"/>
      <c r="D9" s="455"/>
      <c r="E9" s="455"/>
      <c r="F9" s="455"/>
      <c r="G9" s="455"/>
      <c r="H9" s="455"/>
      <c r="I9" s="455"/>
      <c r="J9" s="455"/>
      <c r="K9" s="455"/>
      <c r="L9" s="455"/>
      <c r="M9" s="455"/>
    </row>
    <row r="10" spans="1:13" s="1" customFormat="1" ht="28.5" customHeight="1" thickBot="1" x14ac:dyDescent="0.25">
      <c r="A10" s="425"/>
      <c r="B10" s="428" t="s">
        <v>206</v>
      </c>
      <c r="C10" s="430" t="s">
        <v>3</v>
      </c>
      <c r="D10" s="430" t="s">
        <v>22</v>
      </c>
      <c r="E10" s="430" t="s">
        <v>4</v>
      </c>
      <c r="F10" s="430" t="s">
        <v>10</v>
      </c>
      <c r="G10" s="430" t="s">
        <v>313</v>
      </c>
      <c r="H10" s="307" t="s">
        <v>734</v>
      </c>
      <c r="I10" s="307" t="s">
        <v>734</v>
      </c>
      <c r="J10" s="518" t="s">
        <v>8</v>
      </c>
      <c r="K10" s="519" t="s">
        <v>9</v>
      </c>
      <c r="L10" s="519" t="s">
        <v>7</v>
      </c>
      <c r="M10" s="519" t="s">
        <v>524</v>
      </c>
    </row>
    <row r="11" spans="1:13" s="3" customFormat="1" ht="37" customHeight="1" thickBot="1" x14ac:dyDescent="0.25">
      <c r="A11" s="425"/>
      <c r="B11" s="429"/>
      <c r="C11" s="431"/>
      <c r="D11" s="431"/>
      <c r="E11" s="431"/>
      <c r="F11" s="431"/>
      <c r="G11" s="431"/>
      <c r="H11" s="308" t="s">
        <v>735</v>
      </c>
      <c r="I11" s="308" t="s">
        <v>744</v>
      </c>
      <c r="J11" s="462"/>
      <c r="K11" s="461"/>
      <c r="L11" s="461"/>
      <c r="M11" s="461"/>
    </row>
    <row r="12" spans="1:13" s="7" customFormat="1" ht="67" customHeight="1" x14ac:dyDescent="0.2">
      <c r="A12" s="425"/>
      <c r="B12" s="509" t="s">
        <v>246</v>
      </c>
      <c r="C12" s="144" t="s">
        <v>282</v>
      </c>
      <c r="D12" s="111" t="s">
        <v>358</v>
      </c>
      <c r="E12" s="154" t="s">
        <v>469</v>
      </c>
      <c r="F12" s="154" t="s">
        <v>198</v>
      </c>
      <c r="G12" s="105" t="s">
        <v>176</v>
      </c>
      <c r="H12" s="332">
        <v>0.25</v>
      </c>
      <c r="I12" s="332">
        <v>0.25</v>
      </c>
      <c r="J12" s="279">
        <v>44927</v>
      </c>
      <c r="K12" s="279">
        <v>45291</v>
      </c>
      <c r="L12" s="154" t="s">
        <v>184</v>
      </c>
      <c r="M12" s="172"/>
    </row>
    <row r="13" spans="1:13" s="7" customFormat="1" ht="91" customHeight="1" x14ac:dyDescent="0.2">
      <c r="A13" s="425"/>
      <c r="B13" s="510"/>
      <c r="C13" s="508" t="s">
        <v>279</v>
      </c>
      <c r="D13" s="508" t="s">
        <v>278</v>
      </c>
      <c r="E13" s="158" t="s">
        <v>470</v>
      </c>
      <c r="F13" s="91" t="s">
        <v>361</v>
      </c>
      <c r="G13" s="130">
        <v>1</v>
      </c>
      <c r="H13" s="110">
        <v>1</v>
      </c>
      <c r="I13" s="110">
        <v>1</v>
      </c>
      <c r="J13" s="281">
        <v>44927</v>
      </c>
      <c r="K13" s="281">
        <v>45291</v>
      </c>
      <c r="L13" s="184" t="s">
        <v>359</v>
      </c>
      <c r="M13" s="173"/>
    </row>
    <row r="14" spans="1:13" s="7" customFormat="1" ht="112" customHeight="1" x14ac:dyDescent="0.2">
      <c r="A14" s="425"/>
      <c r="B14" s="510"/>
      <c r="C14" s="508"/>
      <c r="D14" s="508"/>
      <c r="E14" s="158" t="s">
        <v>471</v>
      </c>
      <c r="F14" s="333" t="s">
        <v>598</v>
      </c>
      <c r="G14" s="145">
        <v>0.7</v>
      </c>
      <c r="H14" s="145" t="s">
        <v>733</v>
      </c>
      <c r="I14" s="147">
        <f>3/6</f>
        <v>0.5</v>
      </c>
      <c r="J14" s="281">
        <v>44927</v>
      </c>
      <c r="K14" s="281">
        <v>45291</v>
      </c>
      <c r="L14" s="94" t="s">
        <v>185</v>
      </c>
      <c r="M14" s="173"/>
    </row>
    <row r="15" spans="1:13" s="7" customFormat="1" ht="94" customHeight="1" x14ac:dyDescent="0.2">
      <c r="A15" s="4"/>
      <c r="B15" s="510"/>
      <c r="C15" s="501" t="s">
        <v>281</v>
      </c>
      <c r="D15" s="501" t="s">
        <v>280</v>
      </c>
      <c r="E15" s="158" t="s">
        <v>360</v>
      </c>
      <c r="F15" s="91" t="s">
        <v>595</v>
      </c>
      <c r="G15" s="130">
        <v>1</v>
      </c>
      <c r="H15" s="110">
        <v>1</v>
      </c>
      <c r="I15" s="110">
        <v>1</v>
      </c>
      <c r="J15" s="281">
        <v>44927</v>
      </c>
      <c r="K15" s="281">
        <v>45291</v>
      </c>
      <c r="L15" s="94" t="s">
        <v>185</v>
      </c>
      <c r="M15" s="173"/>
    </row>
    <row r="16" spans="1:13" s="7" customFormat="1" ht="111" customHeight="1" x14ac:dyDescent="0.2">
      <c r="A16" s="4"/>
      <c r="B16" s="510"/>
      <c r="C16" s="501"/>
      <c r="D16" s="501"/>
      <c r="E16" s="158" t="s">
        <v>472</v>
      </c>
      <c r="F16" s="333" t="s">
        <v>599</v>
      </c>
      <c r="G16" s="110">
        <v>0.7</v>
      </c>
      <c r="H16" s="110" t="s">
        <v>733</v>
      </c>
      <c r="I16" s="92">
        <f>1/3</f>
        <v>0.33333333333333331</v>
      </c>
      <c r="J16" s="281">
        <v>44927</v>
      </c>
      <c r="K16" s="281">
        <v>45291</v>
      </c>
      <c r="L16" s="94" t="s">
        <v>185</v>
      </c>
      <c r="M16" s="173"/>
    </row>
    <row r="17" spans="1:13" s="7" customFormat="1" ht="68.25" customHeight="1" x14ac:dyDescent="0.2">
      <c r="A17" s="4"/>
      <c r="B17" s="510"/>
      <c r="C17" s="501"/>
      <c r="D17" s="501"/>
      <c r="E17" s="158" t="s">
        <v>381</v>
      </c>
      <c r="F17" s="91" t="s">
        <v>604</v>
      </c>
      <c r="G17" s="130">
        <v>1</v>
      </c>
      <c r="H17" s="110">
        <v>1</v>
      </c>
      <c r="I17" s="110">
        <v>1</v>
      </c>
      <c r="J17" s="281">
        <v>44927</v>
      </c>
      <c r="K17" s="281">
        <v>45291</v>
      </c>
      <c r="L17" s="94" t="s">
        <v>185</v>
      </c>
      <c r="M17" s="173"/>
    </row>
    <row r="18" spans="1:13" s="7" customFormat="1" ht="127" customHeight="1" x14ac:dyDescent="0.2">
      <c r="B18" s="510"/>
      <c r="C18" s="501"/>
      <c r="D18" s="501"/>
      <c r="E18" s="158" t="s">
        <v>473</v>
      </c>
      <c r="F18" s="333" t="s">
        <v>600</v>
      </c>
      <c r="G18" s="110">
        <v>0.8</v>
      </c>
      <c r="H18" s="110" t="s">
        <v>733</v>
      </c>
      <c r="I18" s="92">
        <f>7/11</f>
        <v>0.63636363636363635</v>
      </c>
      <c r="J18" s="281">
        <v>44927</v>
      </c>
      <c r="K18" s="281">
        <v>45291</v>
      </c>
      <c r="L18" s="94" t="s">
        <v>185</v>
      </c>
      <c r="M18" s="173"/>
    </row>
    <row r="19" spans="1:13" s="7" customFormat="1" ht="66" customHeight="1" x14ac:dyDescent="0.2">
      <c r="B19" s="510"/>
      <c r="C19" s="501" t="s">
        <v>284</v>
      </c>
      <c r="D19" s="508" t="s">
        <v>65</v>
      </c>
      <c r="E19" s="158" t="s">
        <v>476</v>
      </c>
      <c r="F19" s="96" t="s">
        <v>199</v>
      </c>
      <c r="G19" s="112">
        <v>1</v>
      </c>
      <c r="H19" s="334">
        <v>1</v>
      </c>
      <c r="I19" s="334">
        <v>1</v>
      </c>
      <c r="J19" s="281">
        <v>44927</v>
      </c>
      <c r="K19" s="281">
        <v>45291</v>
      </c>
      <c r="L19" s="94" t="s">
        <v>185</v>
      </c>
      <c r="M19" s="173"/>
    </row>
    <row r="20" spans="1:13" s="7" customFormat="1" ht="66" customHeight="1" x14ac:dyDescent="0.2">
      <c r="B20" s="510"/>
      <c r="C20" s="501"/>
      <c r="D20" s="508"/>
      <c r="E20" s="501" t="s">
        <v>477</v>
      </c>
      <c r="F20" s="96" t="s">
        <v>382</v>
      </c>
      <c r="G20" s="112">
        <v>1</v>
      </c>
      <c r="H20" s="334">
        <v>1</v>
      </c>
      <c r="I20" s="334">
        <v>1</v>
      </c>
      <c r="J20" s="281">
        <v>44927</v>
      </c>
      <c r="K20" s="281">
        <v>45291</v>
      </c>
      <c r="L20" s="94" t="s">
        <v>185</v>
      </c>
      <c r="M20" s="173"/>
    </row>
    <row r="21" spans="1:13" s="7" customFormat="1" ht="112" customHeight="1" thickBot="1" x14ac:dyDescent="0.25">
      <c r="B21" s="510"/>
      <c r="C21" s="501"/>
      <c r="D21" s="508"/>
      <c r="E21" s="501"/>
      <c r="F21" s="333" t="s">
        <v>602</v>
      </c>
      <c r="G21" s="145">
        <v>0.95</v>
      </c>
      <c r="H21" s="145" t="s">
        <v>733</v>
      </c>
      <c r="I21" s="204">
        <f>1/2</f>
        <v>0.5</v>
      </c>
      <c r="J21" s="281">
        <v>44927</v>
      </c>
      <c r="K21" s="281">
        <v>45291</v>
      </c>
      <c r="L21" s="94" t="s">
        <v>185</v>
      </c>
      <c r="M21" s="173"/>
    </row>
    <row r="22" spans="1:13" ht="50" customHeight="1" x14ac:dyDescent="0.2">
      <c r="B22" s="510"/>
      <c r="C22" s="501" t="s">
        <v>467</v>
      </c>
      <c r="D22" s="501" t="s">
        <v>466</v>
      </c>
      <c r="E22" s="501" t="s">
        <v>474</v>
      </c>
      <c r="F22" s="91" t="s">
        <v>475</v>
      </c>
      <c r="G22" s="112">
        <v>1</v>
      </c>
      <c r="H22" s="334" t="s">
        <v>733</v>
      </c>
      <c r="I22" s="334" t="s">
        <v>733</v>
      </c>
      <c r="J22" s="281">
        <v>44927</v>
      </c>
      <c r="K22" s="281">
        <v>45291</v>
      </c>
      <c r="L22" s="508" t="s">
        <v>603</v>
      </c>
      <c r="M22" s="193"/>
    </row>
    <row r="23" spans="1:13" ht="76" customHeight="1" x14ac:dyDescent="0.2">
      <c r="B23" s="510"/>
      <c r="C23" s="501"/>
      <c r="D23" s="501"/>
      <c r="E23" s="501"/>
      <c r="F23" s="158" t="s">
        <v>468</v>
      </c>
      <c r="G23" s="101">
        <v>1</v>
      </c>
      <c r="H23" s="267" t="s">
        <v>733</v>
      </c>
      <c r="I23" s="267" t="s">
        <v>733</v>
      </c>
      <c r="J23" s="281">
        <v>44927</v>
      </c>
      <c r="K23" s="281">
        <v>45291</v>
      </c>
      <c r="L23" s="508"/>
      <c r="M23" s="193"/>
    </row>
    <row r="24" spans="1:13" ht="107" customHeight="1" thickBot="1" x14ac:dyDescent="0.25">
      <c r="B24" s="511"/>
      <c r="C24" s="183" t="s">
        <v>356</v>
      </c>
      <c r="D24" s="183" t="s">
        <v>285</v>
      </c>
      <c r="E24" s="183" t="s">
        <v>478</v>
      </c>
      <c r="F24" s="183" t="s">
        <v>197</v>
      </c>
      <c r="G24" s="294">
        <v>12</v>
      </c>
      <c r="H24" s="204">
        <f>3/12</f>
        <v>0.25</v>
      </c>
      <c r="I24" s="204">
        <v>0.5</v>
      </c>
      <c r="J24" s="282">
        <v>44927</v>
      </c>
      <c r="K24" s="282">
        <v>45291</v>
      </c>
      <c r="L24" s="183" t="s">
        <v>144</v>
      </c>
      <c r="M24" s="195"/>
    </row>
    <row r="25" spans="1:13" ht="114" customHeight="1" x14ac:dyDescent="0.2">
      <c r="B25" s="520" t="s">
        <v>299</v>
      </c>
      <c r="C25" s="517" t="s">
        <v>132</v>
      </c>
      <c r="D25" s="517" t="s">
        <v>283</v>
      </c>
      <c r="E25" s="291" t="s">
        <v>139</v>
      </c>
      <c r="F25" s="291" t="s">
        <v>550</v>
      </c>
      <c r="G25" s="277">
        <v>4</v>
      </c>
      <c r="H25" s="335">
        <v>0.25</v>
      </c>
      <c r="I25" s="335">
        <v>0.5</v>
      </c>
      <c r="J25" s="292">
        <v>44927</v>
      </c>
      <c r="K25" s="292">
        <v>45291</v>
      </c>
      <c r="L25" s="291" t="s">
        <v>144</v>
      </c>
      <c r="M25" s="293"/>
    </row>
    <row r="26" spans="1:13" ht="69" customHeight="1" x14ac:dyDescent="0.2">
      <c r="B26" s="510"/>
      <c r="C26" s="508"/>
      <c r="D26" s="508"/>
      <c r="E26" s="99" t="s">
        <v>140</v>
      </c>
      <c r="F26" s="158" t="s">
        <v>143</v>
      </c>
      <c r="G26" s="101">
        <v>1</v>
      </c>
      <c r="H26" s="267">
        <v>1</v>
      </c>
      <c r="I26" s="267">
        <v>1</v>
      </c>
      <c r="J26" s="281">
        <v>44927</v>
      </c>
      <c r="K26" s="281">
        <v>45291</v>
      </c>
      <c r="L26" s="501" t="s">
        <v>141</v>
      </c>
      <c r="M26" s="193"/>
    </row>
    <row r="27" spans="1:13" ht="69" customHeight="1" x14ac:dyDescent="0.2">
      <c r="B27" s="510"/>
      <c r="C27" s="508"/>
      <c r="D27" s="508"/>
      <c r="E27" s="99" t="s">
        <v>605</v>
      </c>
      <c r="F27" s="158" t="s">
        <v>606</v>
      </c>
      <c r="G27" s="101">
        <v>1</v>
      </c>
      <c r="H27" s="267" t="s">
        <v>733</v>
      </c>
      <c r="I27" s="267">
        <v>1</v>
      </c>
      <c r="J27" s="281">
        <v>44927</v>
      </c>
      <c r="K27" s="281">
        <v>45291</v>
      </c>
      <c r="L27" s="501"/>
      <c r="M27" s="193"/>
    </row>
    <row r="28" spans="1:13" ht="69" customHeight="1" thickBot="1" x14ac:dyDescent="0.25">
      <c r="B28" s="511"/>
      <c r="C28" s="512"/>
      <c r="D28" s="512"/>
      <c r="E28" s="203" t="s">
        <v>142</v>
      </c>
      <c r="F28" s="183" t="s">
        <v>202</v>
      </c>
      <c r="G28" s="204">
        <v>0</v>
      </c>
      <c r="H28" s="204" t="s">
        <v>733</v>
      </c>
      <c r="I28" s="204" t="s">
        <v>733</v>
      </c>
      <c r="J28" s="282">
        <v>44927</v>
      </c>
      <c r="K28" s="282">
        <v>45291</v>
      </c>
      <c r="L28" s="502"/>
      <c r="M28" s="195"/>
    </row>
    <row r="29" spans="1:13" x14ac:dyDescent="0.2">
      <c r="H29" s="20">
        <f>AVERAGE(H12:H28)</f>
        <v>0.75</v>
      </c>
      <c r="I29" s="20">
        <f>AVERAGE(I12:I28)</f>
        <v>0.72997835497835506</v>
      </c>
      <c r="J29" s="19"/>
      <c r="L29" s="4"/>
      <c r="M29" s="5"/>
    </row>
    <row r="30" spans="1:13" x14ac:dyDescent="0.2">
      <c r="L30" s="4"/>
      <c r="M30" s="5"/>
    </row>
    <row r="31" spans="1:13" x14ac:dyDescent="0.2">
      <c r="L31" s="4"/>
      <c r="M31" s="5"/>
    </row>
    <row r="32" spans="1:13" x14ac:dyDescent="0.2">
      <c r="L32" s="4"/>
      <c r="M32" s="5"/>
    </row>
    <row r="33" spans="12:13" x14ac:dyDescent="0.2">
      <c r="L33" s="4"/>
      <c r="M33" s="5"/>
    </row>
  </sheetData>
  <mergeCells count="38">
    <mergeCell ref="L22:L23"/>
    <mergeCell ref="B25:B28"/>
    <mergeCell ref="C25:C28"/>
    <mergeCell ref="D25:D28"/>
    <mergeCell ref="L26:L28"/>
    <mergeCell ref="B12:B24"/>
    <mergeCell ref="C22:C23"/>
    <mergeCell ref="D22:D23"/>
    <mergeCell ref="E22:E23"/>
    <mergeCell ref="C13:C14"/>
    <mergeCell ref="D13:D14"/>
    <mergeCell ref="C19:C21"/>
    <mergeCell ref="E20:E21"/>
    <mergeCell ref="D19:D21"/>
    <mergeCell ref="C15:C18"/>
    <mergeCell ref="D15:D18"/>
    <mergeCell ref="A1:A14"/>
    <mergeCell ref="B5:M5"/>
    <mergeCell ref="B9:M9"/>
    <mergeCell ref="B1:C4"/>
    <mergeCell ref="B10:B11"/>
    <mergeCell ref="D10:D11"/>
    <mergeCell ref="C10:C11"/>
    <mergeCell ref="L3:M3"/>
    <mergeCell ref="L4:M4"/>
    <mergeCell ref="D1:K4"/>
    <mergeCell ref="L1:M1"/>
    <mergeCell ref="L2:M2"/>
    <mergeCell ref="B6:M6"/>
    <mergeCell ref="B7:M7"/>
    <mergeCell ref="B8:M8"/>
    <mergeCell ref="M10:M11"/>
    <mergeCell ref="J10:J11"/>
    <mergeCell ref="L10:L11"/>
    <mergeCell ref="E10:E11"/>
    <mergeCell ref="F10:F11"/>
    <mergeCell ref="G10:G11"/>
    <mergeCell ref="K10:K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M37"/>
  <sheetViews>
    <sheetView topLeftCell="H1" zoomScaleNormal="40" workbookViewId="0">
      <selection activeCell="M12" sqref="M12:M36"/>
    </sheetView>
  </sheetViews>
  <sheetFormatPr baseColWidth="10" defaultRowHeight="12" x14ac:dyDescent="0.2"/>
  <cols>
    <col min="1" max="1" width="11.5" style="316"/>
    <col min="2" max="3" width="29.1640625" style="4" customWidth="1"/>
    <col min="4" max="4" width="29.83203125" style="4" customWidth="1"/>
    <col min="5" max="5" width="31.6640625" style="4" customWidth="1"/>
    <col min="6" max="6" width="29.1640625" style="4" customWidth="1"/>
    <col min="7" max="7" width="16.33203125" style="4" customWidth="1"/>
    <col min="8" max="9" width="20.83203125" style="4" customWidth="1"/>
    <col min="10" max="10" width="16.33203125" style="4" customWidth="1"/>
    <col min="11" max="12" width="19.6640625" style="4" customWidth="1"/>
    <col min="13" max="13" width="21.33203125" style="4" customWidth="1"/>
    <col min="14"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1" width="11.5" style="4"/>
    <col min="16382" max="16384" width="11.5" style="4" customWidth="1"/>
  </cols>
  <sheetData>
    <row r="1" spans="1:13" s="315" customFormat="1" ht="21.75" customHeight="1" x14ac:dyDescent="0.2">
      <c r="A1" s="521"/>
      <c r="B1" s="436"/>
      <c r="C1" s="437"/>
      <c r="D1" s="416" t="s">
        <v>16</v>
      </c>
      <c r="E1" s="417"/>
      <c r="F1" s="417"/>
      <c r="G1" s="417"/>
      <c r="H1" s="417"/>
      <c r="I1" s="417"/>
      <c r="J1" s="417"/>
      <c r="K1" s="418"/>
      <c r="L1" s="492" t="s">
        <v>0</v>
      </c>
      <c r="M1" s="493"/>
    </row>
    <row r="2" spans="1:13" s="1" customFormat="1" ht="21.75" customHeight="1" x14ac:dyDescent="0.2">
      <c r="A2" s="522"/>
      <c r="B2" s="438"/>
      <c r="C2" s="439"/>
      <c r="D2" s="419"/>
      <c r="E2" s="420"/>
      <c r="F2" s="420"/>
      <c r="G2" s="420"/>
      <c r="H2" s="420"/>
      <c r="I2" s="420"/>
      <c r="J2" s="420"/>
      <c r="K2" s="421"/>
      <c r="L2" s="494" t="s">
        <v>731</v>
      </c>
      <c r="M2" s="495"/>
    </row>
    <row r="3" spans="1:13" s="1" customFormat="1" ht="21.75" customHeight="1" x14ac:dyDescent="0.2">
      <c r="A3" s="522"/>
      <c r="B3" s="438"/>
      <c r="C3" s="439"/>
      <c r="D3" s="419"/>
      <c r="E3" s="420"/>
      <c r="F3" s="420"/>
      <c r="G3" s="420"/>
      <c r="H3" s="420"/>
      <c r="I3" s="420"/>
      <c r="J3" s="420"/>
      <c r="K3" s="421"/>
      <c r="L3" s="494" t="s">
        <v>103</v>
      </c>
      <c r="M3" s="495"/>
    </row>
    <row r="4" spans="1:13" s="1" customFormat="1" ht="21.75" customHeight="1" thickBot="1" x14ac:dyDescent="0.25">
      <c r="A4" s="522"/>
      <c r="B4" s="440"/>
      <c r="C4" s="441"/>
      <c r="D4" s="422"/>
      <c r="E4" s="423"/>
      <c r="F4" s="423"/>
      <c r="G4" s="423"/>
      <c r="H4" s="423"/>
      <c r="I4" s="423"/>
      <c r="J4" s="423"/>
      <c r="K4" s="424"/>
      <c r="L4" s="490" t="s">
        <v>1</v>
      </c>
      <c r="M4" s="491"/>
    </row>
    <row r="5" spans="1:13" s="1" customFormat="1" ht="28.5" customHeight="1" thickBot="1" x14ac:dyDescent="0.25">
      <c r="A5" s="522"/>
      <c r="B5" s="426"/>
      <c r="C5" s="426"/>
      <c r="D5" s="426"/>
      <c r="E5" s="426"/>
      <c r="F5" s="426"/>
      <c r="G5" s="426"/>
      <c r="H5" s="426"/>
      <c r="I5" s="426"/>
      <c r="J5" s="426"/>
      <c r="K5" s="426"/>
      <c r="L5" s="426"/>
      <c r="M5" s="426"/>
    </row>
    <row r="6" spans="1:13" s="1" customFormat="1" ht="28.5" customHeight="1" thickBot="1" x14ac:dyDescent="0.25">
      <c r="A6" s="522"/>
      <c r="B6" s="433" t="s">
        <v>694</v>
      </c>
      <c r="C6" s="434"/>
      <c r="D6" s="434"/>
      <c r="E6" s="434"/>
      <c r="F6" s="434"/>
      <c r="G6" s="434"/>
      <c r="H6" s="434"/>
      <c r="I6" s="434"/>
      <c r="J6" s="434"/>
      <c r="K6" s="434"/>
      <c r="L6" s="434"/>
      <c r="M6" s="435"/>
    </row>
    <row r="7" spans="1:13" s="1" customFormat="1" ht="28.5" customHeight="1" thickBot="1" x14ac:dyDescent="0.25">
      <c r="A7" s="522"/>
      <c r="B7" s="433" t="s">
        <v>223</v>
      </c>
      <c r="C7" s="434"/>
      <c r="D7" s="434"/>
      <c r="E7" s="434"/>
      <c r="F7" s="434"/>
      <c r="G7" s="434"/>
      <c r="H7" s="434"/>
      <c r="I7" s="434"/>
      <c r="J7" s="434"/>
      <c r="K7" s="434"/>
      <c r="L7" s="434"/>
      <c r="M7" s="435"/>
    </row>
    <row r="8" spans="1:13" s="2" customFormat="1" ht="28.5" customHeight="1" thickBot="1" x14ac:dyDescent="0.25">
      <c r="A8" s="522"/>
      <c r="B8" s="433" t="s">
        <v>693</v>
      </c>
      <c r="C8" s="434"/>
      <c r="D8" s="434"/>
      <c r="E8" s="434"/>
      <c r="F8" s="434"/>
      <c r="G8" s="434"/>
      <c r="H8" s="434"/>
      <c r="I8" s="434"/>
      <c r="J8" s="434"/>
      <c r="K8" s="434"/>
      <c r="L8" s="434"/>
      <c r="M8" s="435"/>
    </row>
    <row r="9" spans="1:13" s="1" customFormat="1" ht="28.5" customHeight="1" thickBot="1" x14ac:dyDescent="0.25">
      <c r="A9" s="522"/>
      <c r="B9" s="455"/>
      <c r="C9" s="455"/>
      <c r="D9" s="455"/>
      <c r="E9" s="455"/>
      <c r="F9" s="455"/>
      <c r="G9" s="455"/>
      <c r="H9" s="72"/>
      <c r="I9" s="72"/>
      <c r="J9" s="72"/>
    </row>
    <row r="10" spans="1:13" s="1" customFormat="1" ht="28.5" customHeight="1" thickBot="1" x14ac:dyDescent="0.25">
      <c r="A10" s="522"/>
      <c r="B10" s="428" t="s">
        <v>206</v>
      </c>
      <c r="C10" s="430" t="s">
        <v>3</v>
      </c>
      <c r="D10" s="430" t="s">
        <v>22</v>
      </c>
      <c r="E10" s="430" t="s">
        <v>4</v>
      </c>
      <c r="F10" s="430" t="s">
        <v>10</v>
      </c>
      <c r="G10" s="430" t="s">
        <v>313</v>
      </c>
      <c r="H10" s="307" t="s">
        <v>734</v>
      </c>
      <c r="I10" s="307" t="s">
        <v>734</v>
      </c>
      <c r="J10" s="412" t="s">
        <v>8</v>
      </c>
      <c r="K10" s="410" t="s">
        <v>9</v>
      </c>
      <c r="L10" s="457" t="s">
        <v>7</v>
      </c>
      <c r="M10" s="457" t="s">
        <v>524</v>
      </c>
    </row>
    <row r="11" spans="1:13" s="3" customFormat="1" ht="28.5" customHeight="1" thickBot="1" x14ac:dyDescent="0.25">
      <c r="A11" s="522"/>
      <c r="B11" s="429"/>
      <c r="C11" s="431"/>
      <c r="D11" s="431"/>
      <c r="E11" s="431"/>
      <c r="F11" s="431"/>
      <c r="G11" s="431"/>
      <c r="H11" s="308" t="s">
        <v>735</v>
      </c>
      <c r="I11" s="308" t="s">
        <v>744</v>
      </c>
      <c r="J11" s="462"/>
      <c r="K11" s="461"/>
      <c r="L11" s="458"/>
      <c r="M11" s="458"/>
    </row>
    <row r="12" spans="1:13" ht="79" customHeight="1" x14ac:dyDescent="0.2">
      <c r="B12" s="509" t="s">
        <v>246</v>
      </c>
      <c r="C12" s="504" t="s">
        <v>286</v>
      </c>
      <c r="D12" s="504" t="s">
        <v>557</v>
      </c>
      <c r="E12" s="205" t="s">
        <v>553</v>
      </c>
      <c r="F12" s="205" t="s">
        <v>552</v>
      </c>
      <c r="G12" s="105">
        <v>1</v>
      </c>
      <c r="H12" s="105" t="s">
        <v>733</v>
      </c>
      <c r="I12" s="105" t="s">
        <v>733</v>
      </c>
      <c r="J12" s="279">
        <v>44927</v>
      </c>
      <c r="K12" s="279">
        <v>45291</v>
      </c>
      <c r="L12" s="201" t="s">
        <v>80</v>
      </c>
      <c r="M12" s="206"/>
    </row>
    <row r="13" spans="1:13" ht="81" customHeight="1" x14ac:dyDescent="0.2">
      <c r="B13" s="510"/>
      <c r="C13" s="505"/>
      <c r="D13" s="505"/>
      <c r="E13" s="188" t="s">
        <v>621</v>
      </c>
      <c r="F13" s="188" t="s">
        <v>554</v>
      </c>
      <c r="G13" s="110">
        <v>1</v>
      </c>
      <c r="H13" s="110">
        <v>1</v>
      </c>
      <c r="I13" s="110">
        <v>1</v>
      </c>
      <c r="J13" s="281">
        <v>44927</v>
      </c>
      <c r="K13" s="281">
        <v>45291</v>
      </c>
      <c r="L13" s="129" t="s">
        <v>80</v>
      </c>
      <c r="M13" s="207"/>
    </row>
    <row r="14" spans="1:13" ht="73" customHeight="1" x14ac:dyDescent="0.2">
      <c r="B14" s="510"/>
      <c r="C14" s="505"/>
      <c r="D14" s="505"/>
      <c r="E14" s="188" t="s">
        <v>556</v>
      </c>
      <c r="F14" s="188" t="s">
        <v>555</v>
      </c>
      <c r="G14" s="163">
        <v>1</v>
      </c>
      <c r="H14" s="92">
        <v>1</v>
      </c>
      <c r="I14" s="92">
        <v>1</v>
      </c>
      <c r="J14" s="281">
        <v>44927</v>
      </c>
      <c r="K14" s="281">
        <v>45291</v>
      </c>
      <c r="L14" s="129" t="s">
        <v>80</v>
      </c>
      <c r="M14" s="207"/>
    </row>
    <row r="15" spans="1:13" ht="79" customHeight="1" x14ac:dyDescent="0.2">
      <c r="B15" s="510"/>
      <c r="C15" s="505"/>
      <c r="D15" s="505"/>
      <c r="E15" s="188" t="s">
        <v>559</v>
      </c>
      <c r="F15" s="188" t="s">
        <v>558</v>
      </c>
      <c r="G15" s="163">
        <f>1/1</f>
        <v>1</v>
      </c>
      <c r="H15" s="92">
        <v>1</v>
      </c>
      <c r="I15" s="92">
        <v>1</v>
      </c>
      <c r="J15" s="281">
        <v>44927</v>
      </c>
      <c r="K15" s="281">
        <v>45291</v>
      </c>
      <c r="L15" s="129" t="s">
        <v>80</v>
      </c>
      <c r="M15" s="173"/>
    </row>
    <row r="16" spans="1:13" ht="82" customHeight="1" x14ac:dyDescent="0.2">
      <c r="B16" s="510"/>
      <c r="C16" s="505"/>
      <c r="D16" s="505"/>
      <c r="E16" s="188" t="s">
        <v>580</v>
      </c>
      <c r="F16" s="188" t="s">
        <v>581</v>
      </c>
      <c r="G16" s="163">
        <v>1</v>
      </c>
      <c r="H16" s="92">
        <v>1</v>
      </c>
      <c r="I16" s="92">
        <v>1</v>
      </c>
      <c r="J16" s="281">
        <v>44927</v>
      </c>
      <c r="K16" s="281">
        <v>45291</v>
      </c>
      <c r="L16" s="129" t="s">
        <v>80</v>
      </c>
      <c r="M16" s="207"/>
    </row>
    <row r="17" spans="2:13" s="4" customFormat="1" ht="62" customHeight="1" x14ac:dyDescent="0.2">
      <c r="B17" s="510"/>
      <c r="C17" s="505"/>
      <c r="D17" s="505"/>
      <c r="E17" s="188" t="s">
        <v>579</v>
      </c>
      <c r="F17" s="188" t="s">
        <v>560</v>
      </c>
      <c r="G17" s="163">
        <v>1</v>
      </c>
      <c r="H17" s="92">
        <v>1</v>
      </c>
      <c r="I17" s="92">
        <v>1</v>
      </c>
      <c r="J17" s="281">
        <v>44927</v>
      </c>
      <c r="K17" s="281">
        <v>45291</v>
      </c>
      <c r="L17" s="129" t="s">
        <v>80</v>
      </c>
      <c r="M17" s="207"/>
    </row>
    <row r="18" spans="2:13" s="4" customFormat="1" ht="65" customHeight="1" x14ac:dyDescent="0.2">
      <c r="B18" s="510"/>
      <c r="C18" s="505"/>
      <c r="D18" s="505"/>
      <c r="E18" s="188" t="s">
        <v>561</v>
      </c>
      <c r="F18" s="188" t="s">
        <v>562</v>
      </c>
      <c r="G18" s="163">
        <v>2</v>
      </c>
      <c r="H18" s="314">
        <v>0.5</v>
      </c>
      <c r="I18" s="314">
        <v>0.5</v>
      </c>
      <c r="J18" s="281">
        <v>44927</v>
      </c>
      <c r="K18" s="281">
        <v>45291</v>
      </c>
      <c r="L18" s="129" t="s">
        <v>80</v>
      </c>
      <c r="M18" s="173"/>
    </row>
    <row r="19" spans="2:13" s="4" customFormat="1" ht="79" customHeight="1" x14ac:dyDescent="0.2">
      <c r="B19" s="510"/>
      <c r="C19" s="505"/>
      <c r="D19" s="505"/>
      <c r="E19" s="188" t="s">
        <v>622</v>
      </c>
      <c r="F19" s="188" t="s">
        <v>623</v>
      </c>
      <c r="G19" s="92">
        <v>1</v>
      </c>
      <c r="H19" s="92" t="s">
        <v>733</v>
      </c>
      <c r="I19" s="92" t="s">
        <v>733</v>
      </c>
      <c r="J19" s="281">
        <v>44927</v>
      </c>
      <c r="K19" s="281">
        <v>45291</v>
      </c>
      <c r="L19" s="129" t="s">
        <v>80</v>
      </c>
      <c r="M19" s="173"/>
    </row>
    <row r="20" spans="2:13" s="4" customFormat="1" ht="30" x14ac:dyDescent="0.2">
      <c r="B20" s="510"/>
      <c r="C20" s="505"/>
      <c r="D20" s="505"/>
      <c r="E20" s="188" t="s">
        <v>564</v>
      </c>
      <c r="F20" s="188" t="s">
        <v>563</v>
      </c>
      <c r="G20" s="163">
        <v>1</v>
      </c>
      <c r="H20" s="92">
        <v>1</v>
      </c>
      <c r="I20" s="92">
        <v>1</v>
      </c>
      <c r="J20" s="281">
        <v>44927</v>
      </c>
      <c r="K20" s="281">
        <v>45291</v>
      </c>
      <c r="L20" s="129" t="s">
        <v>80</v>
      </c>
      <c r="M20" s="173"/>
    </row>
    <row r="21" spans="2:13" s="4" customFormat="1" ht="91" customHeight="1" x14ac:dyDescent="0.2">
      <c r="B21" s="510"/>
      <c r="C21" s="505"/>
      <c r="D21" s="505"/>
      <c r="E21" s="188" t="s">
        <v>565</v>
      </c>
      <c r="F21" s="188" t="s">
        <v>566</v>
      </c>
      <c r="G21" s="163">
        <v>4</v>
      </c>
      <c r="H21" s="314">
        <v>0.25</v>
      </c>
      <c r="I21" s="314">
        <v>0.5</v>
      </c>
      <c r="J21" s="281">
        <v>44927</v>
      </c>
      <c r="K21" s="281">
        <v>45291</v>
      </c>
      <c r="L21" s="129" t="s">
        <v>80</v>
      </c>
      <c r="M21" s="317"/>
    </row>
    <row r="22" spans="2:13" s="4" customFormat="1" ht="30" x14ac:dyDescent="0.2">
      <c r="B22" s="510"/>
      <c r="C22" s="505"/>
      <c r="D22" s="505"/>
      <c r="E22" s="188" t="s">
        <v>568</v>
      </c>
      <c r="F22" s="188" t="s">
        <v>569</v>
      </c>
      <c r="G22" s="163">
        <v>1</v>
      </c>
      <c r="H22" s="92">
        <v>1</v>
      </c>
      <c r="I22" s="92">
        <v>1</v>
      </c>
      <c r="J22" s="281">
        <v>44927</v>
      </c>
      <c r="K22" s="281">
        <v>45291</v>
      </c>
      <c r="L22" s="129" t="s">
        <v>80</v>
      </c>
      <c r="M22" s="207"/>
    </row>
    <row r="23" spans="2:13" s="4" customFormat="1" ht="30" x14ac:dyDescent="0.2">
      <c r="B23" s="510"/>
      <c r="C23" s="505"/>
      <c r="D23" s="505"/>
      <c r="E23" s="188" t="s">
        <v>567</v>
      </c>
      <c r="F23" s="188" t="s">
        <v>570</v>
      </c>
      <c r="G23" s="185">
        <v>2</v>
      </c>
      <c r="H23" s="264">
        <v>0.5</v>
      </c>
      <c r="I23" s="264">
        <v>0.5</v>
      </c>
      <c r="J23" s="281">
        <v>44927</v>
      </c>
      <c r="K23" s="281">
        <v>45291</v>
      </c>
      <c r="L23" s="129" t="s">
        <v>80</v>
      </c>
      <c r="M23" s="173"/>
    </row>
    <row r="24" spans="2:13" s="4" customFormat="1" ht="65" customHeight="1" x14ac:dyDescent="0.2">
      <c r="B24" s="510"/>
      <c r="C24" s="505"/>
      <c r="D24" s="505"/>
      <c r="E24" s="188" t="s">
        <v>571</v>
      </c>
      <c r="F24" s="188" t="s">
        <v>572</v>
      </c>
      <c r="G24" s="163">
        <v>1</v>
      </c>
      <c r="H24" s="92">
        <v>1</v>
      </c>
      <c r="I24" s="92">
        <v>1</v>
      </c>
      <c r="J24" s="281">
        <v>44927</v>
      </c>
      <c r="K24" s="281">
        <v>45291</v>
      </c>
      <c r="L24" s="129" t="s">
        <v>80</v>
      </c>
      <c r="M24" s="173"/>
    </row>
    <row r="25" spans="2:13" s="4" customFormat="1" ht="45" x14ac:dyDescent="0.2">
      <c r="B25" s="510"/>
      <c r="C25" s="505"/>
      <c r="D25" s="505"/>
      <c r="E25" s="188" t="s">
        <v>574</v>
      </c>
      <c r="F25" s="188" t="s">
        <v>573</v>
      </c>
      <c r="G25" s="163">
        <v>2</v>
      </c>
      <c r="H25" s="314">
        <v>0.5</v>
      </c>
      <c r="I25" s="314">
        <v>0.5</v>
      </c>
      <c r="J25" s="281">
        <v>44927</v>
      </c>
      <c r="K25" s="281">
        <v>45291</v>
      </c>
      <c r="L25" s="129" t="s">
        <v>80</v>
      </c>
      <c r="M25" s="207"/>
    </row>
    <row r="26" spans="2:13" s="4" customFormat="1" ht="71" customHeight="1" x14ac:dyDescent="0.2">
      <c r="B26" s="510"/>
      <c r="C26" s="505"/>
      <c r="D26" s="505"/>
      <c r="E26" s="188" t="s">
        <v>575</v>
      </c>
      <c r="F26" s="188" t="s">
        <v>576</v>
      </c>
      <c r="G26" s="163">
        <v>1</v>
      </c>
      <c r="H26" s="314" t="s">
        <v>733</v>
      </c>
      <c r="I26" s="314" t="s">
        <v>733</v>
      </c>
      <c r="J26" s="281">
        <v>44927</v>
      </c>
      <c r="K26" s="281">
        <v>45291</v>
      </c>
      <c r="L26" s="129" t="s">
        <v>80</v>
      </c>
      <c r="M26" s="207"/>
    </row>
    <row r="27" spans="2:13" s="4" customFormat="1" ht="69" customHeight="1" x14ac:dyDescent="0.2">
      <c r="B27" s="510"/>
      <c r="C27" s="505"/>
      <c r="D27" s="505"/>
      <c r="E27" s="188" t="s">
        <v>577</v>
      </c>
      <c r="F27" s="188" t="s">
        <v>578</v>
      </c>
      <c r="G27" s="163">
        <v>2</v>
      </c>
      <c r="H27" s="92" t="s">
        <v>733</v>
      </c>
      <c r="I27" s="92" t="s">
        <v>733</v>
      </c>
      <c r="J27" s="281">
        <v>44927</v>
      </c>
      <c r="K27" s="281">
        <v>45291</v>
      </c>
      <c r="L27" s="129" t="s">
        <v>80</v>
      </c>
      <c r="M27" s="207"/>
    </row>
    <row r="28" spans="2:13" s="4" customFormat="1" ht="30" x14ac:dyDescent="0.2">
      <c r="B28" s="510"/>
      <c r="C28" s="505"/>
      <c r="D28" s="505"/>
      <c r="E28" s="188" t="s">
        <v>482</v>
      </c>
      <c r="F28" s="265" t="s">
        <v>337</v>
      </c>
      <c r="G28" s="163">
        <v>1</v>
      </c>
      <c r="H28" s="314">
        <v>1</v>
      </c>
      <c r="I28" s="314">
        <v>1</v>
      </c>
      <c r="J28" s="281">
        <v>44927</v>
      </c>
      <c r="K28" s="281">
        <v>45291</v>
      </c>
      <c r="L28" s="129" t="s">
        <v>80</v>
      </c>
      <c r="M28" s="207"/>
    </row>
    <row r="29" spans="2:13" s="4" customFormat="1" ht="87" customHeight="1" x14ac:dyDescent="0.2">
      <c r="B29" s="510"/>
      <c r="C29" s="505"/>
      <c r="D29" s="505"/>
      <c r="E29" s="523" t="s">
        <v>483</v>
      </c>
      <c r="F29" s="265" t="s">
        <v>339</v>
      </c>
      <c r="G29" s="92">
        <v>0.3</v>
      </c>
      <c r="H29" s="92">
        <v>0.8</v>
      </c>
      <c r="I29" s="92">
        <v>0.8</v>
      </c>
      <c r="J29" s="281">
        <v>44927</v>
      </c>
      <c r="K29" s="281">
        <v>45291</v>
      </c>
      <c r="L29" s="129" t="s">
        <v>80</v>
      </c>
      <c r="M29" s="173"/>
    </row>
    <row r="30" spans="2:13" s="4" customFormat="1" ht="45" x14ac:dyDescent="0.2">
      <c r="B30" s="510"/>
      <c r="C30" s="505"/>
      <c r="D30" s="505"/>
      <c r="E30" s="523"/>
      <c r="F30" s="265" t="s">
        <v>340</v>
      </c>
      <c r="G30" s="92">
        <v>1</v>
      </c>
      <c r="H30" s="92">
        <v>1</v>
      </c>
      <c r="I30" s="92">
        <v>1</v>
      </c>
      <c r="J30" s="281">
        <v>44927</v>
      </c>
      <c r="K30" s="281">
        <v>45291</v>
      </c>
      <c r="L30" s="129" t="s">
        <v>341</v>
      </c>
      <c r="M30" s="173"/>
    </row>
    <row r="31" spans="2:13" s="4" customFormat="1" ht="64" customHeight="1" x14ac:dyDescent="0.2">
      <c r="B31" s="510"/>
      <c r="C31" s="505"/>
      <c r="D31" s="505"/>
      <c r="E31" s="523"/>
      <c r="F31" s="265" t="s">
        <v>342</v>
      </c>
      <c r="G31" s="163">
        <v>1</v>
      </c>
      <c r="H31" s="92" t="s">
        <v>733</v>
      </c>
      <c r="I31" s="92" t="s">
        <v>733</v>
      </c>
      <c r="J31" s="281">
        <v>44927</v>
      </c>
      <c r="K31" s="281">
        <v>45291</v>
      </c>
      <c r="L31" s="129" t="s">
        <v>714</v>
      </c>
      <c r="M31" s="173"/>
    </row>
    <row r="32" spans="2:13" s="4" customFormat="1" ht="65" customHeight="1" x14ac:dyDescent="0.2">
      <c r="B32" s="510"/>
      <c r="C32" s="505"/>
      <c r="D32" s="505"/>
      <c r="E32" s="523"/>
      <c r="F32" s="265" t="s">
        <v>624</v>
      </c>
      <c r="G32" s="166">
        <v>2</v>
      </c>
      <c r="H32" s="314">
        <v>0.5</v>
      </c>
      <c r="I32" s="314">
        <v>0.5</v>
      </c>
      <c r="J32" s="281">
        <v>44927</v>
      </c>
      <c r="K32" s="281">
        <v>45291</v>
      </c>
      <c r="L32" s="129" t="s">
        <v>80</v>
      </c>
      <c r="M32" s="173"/>
    </row>
    <row r="33" spans="2:13" s="4" customFormat="1" ht="49" customHeight="1" x14ac:dyDescent="0.2">
      <c r="B33" s="510"/>
      <c r="C33" s="505"/>
      <c r="D33" s="505"/>
      <c r="E33" s="501" t="s">
        <v>332</v>
      </c>
      <c r="F33" s="265" t="s">
        <v>338</v>
      </c>
      <c r="G33" s="166">
        <v>0.6</v>
      </c>
      <c r="H33" s="314">
        <v>1</v>
      </c>
      <c r="I33" s="314">
        <v>1</v>
      </c>
      <c r="J33" s="281">
        <v>44927</v>
      </c>
      <c r="K33" s="281">
        <v>45291</v>
      </c>
      <c r="L33" s="129" t="s">
        <v>80</v>
      </c>
      <c r="M33" s="173"/>
    </row>
    <row r="34" spans="2:13" s="4" customFormat="1" ht="48" customHeight="1" x14ac:dyDescent="0.2">
      <c r="B34" s="510"/>
      <c r="C34" s="505"/>
      <c r="D34" s="505"/>
      <c r="E34" s="501"/>
      <c r="F34" s="265" t="s">
        <v>625</v>
      </c>
      <c r="G34" s="266">
        <v>2</v>
      </c>
      <c r="H34" s="264">
        <f>1/2</f>
        <v>0.5</v>
      </c>
      <c r="I34" s="264">
        <f>1/2</f>
        <v>0.5</v>
      </c>
      <c r="J34" s="281">
        <v>44927</v>
      </c>
      <c r="K34" s="281">
        <v>45291</v>
      </c>
      <c r="L34" s="129" t="s">
        <v>80</v>
      </c>
      <c r="M34" s="173"/>
    </row>
    <row r="35" spans="2:13" s="4" customFormat="1" ht="60" x14ac:dyDescent="0.2">
      <c r="B35" s="510"/>
      <c r="C35" s="505"/>
      <c r="D35" s="505"/>
      <c r="E35" s="501"/>
      <c r="F35" s="318" t="s">
        <v>594</v>
      </c>
      <c r="G35" s="267">
        <v>0.75</v>
      </c>
      <c r="H35" s="380">
        <v>0.73684210526315796</v>
      </c>
      <c r="I35" s="380">
        <f>15/19</f>
        <v>0.78947368421052633</v>
      </c>
      <c r="J35" s="281">
        <v>44927</v>
      </c>
      <c r="K35" s="281">
        <v>45291</v>
      </c>
      <c r="L35" s="129" t="s">
        <v>343</v>
      </c>
      <c r="M35" s="173"/>
    </row>
    <row r="36" spans="2:13" s="4" customFormat="1" ht="136" thickBot="1" x14ac:dyDescent="0.25">
      <c r="B36" s="511"/>
      <c r="C36" s="183" t="s">
        <v>245</v>
      </c>
      <c r="D36" s="208" t="s">
        <v>105</v>
      </c>
      <c r="E36" s="208" t="s">
        <v>109</v>
      </c>
      <c r="F36" s="295" t="s">
        <v>158</v>
      </c>
      <c r="G36" s="274">
        <v>1</v>
      </c>
      <c r="H36" s="204">
        <v>0.25</v>
      </c>
      <c r="I36" s="204">
        <v>0.5</v>
      </c>
      <c r="J36" s="282">
        <v>44927</v>
      </c>
      <c r="K36" s="282">
        <v>45291</v>
      </c>
      <c r="L36" s="209" t="s">
        <v>529</v>
      </c>
      <c r="M36" s="210"/>
    </row>
    <row r="37" spans="2:13" x14ac:dyDescent="0.2">
      <c r="H37" s="319">
        <f>AVERAGE(H12:H36)</f>
        <v>0.77684210526315789</v>
      </c>
      <c r="I37" s="319">
        <f>AVERAGE(I12:I36)</f>
        <v>0.80447368421052623</v>
      </c>
    </row>
  </sheetData>
  <mergeCells count="27">
    <mergeCell ref="D1:K4"/>
    <mergeCell ref="L1:M1"/>
    <mergeCell ref="L2:M2"/>
    <mergeCell ref="L3:M3"/>
    <mergeCell ref="L4:M4"/>
    <mergeCell ref="J10:J11"/>
    <mergeCell ref="B12:B36"/>
    <mergeCell ref="C12:C35"/>
    <mergeCell ref="D12:D35"/>
    <mergeCell ref="E29:E32"/>
    <mergeCell ref="E33:E35"/>
    <mergeCell ref="B6:M6"/>
    <mergeCell ref="B7:M7"/>
    <mergeCell ref="B8:M8"/>
    <mergeCell ref="A1:A11"/>
    <mergeCell ref="B9:G9"/>
    <mergeCell ref="B1:C4"/>
    <mergeCell ref="B10:B11"/>
    <mergeCell ref="D10:D11"/>
    <mergeCell ref="C10:C11"/>
    <mergeCell ref="E10:E11"/>
    <mergeCell ref="B5:M5"/>
    <mergeCell ref="L10:L11"/>
    <mergeCell ref="F10:F11"/>
    <mergeCell ref="G10:G11"/>
    <mergeCell ref="M10:M11"/>
    <mergeCell ref="K10:K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M25"/>
  <sheetViews>
    <sheetView topLeftCell="E17" zoomScale="75" zoomScaleNormal="40" workbookViewId="0">
      <selection activeCell="M12" sqref="M12:M19"/>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7" width="19.5" style="4" customWidth="1"/>
    <col min="8" max="9" width="20.83203125" style="4" customWidth="1"/>
    <col min="10" max="11" width="19.5" style="4" customWidth="1"/>
    <col min="12" max="12" width="19.1640625" style="4" customWidth="1"/>
    <col min="13" max="13" width="20" style="4" customWidth="1"/>
    <col min="14"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3" s="1" customFormat="1" ht="21.75" customHeight="1" x14ac:dyDescent="0.2">
      <c r="A1" s="58"/>
      <c r="B1" s="436"/>
      <c r="C1" s="437"/>
      <c r="D1" s="416" t="s">
        <v>224</v>
      </c>
      <c r="E1" s="417"/>
      <c r="F1" s="417"/>
      <c r="G1" s="417"/>
      <c r="H1" s="417"/>
      <c r="I1" s="417"/>
      <c r="J1" s="417"/>
      <c r="K1" s="418"/>
      <c r="L1" s="492" t="s">
        <v>0</v>
      </c>
      <c r="M1" s="493"/>
    </row>
    <row r="2" spans="1:13" s="1" customFormat="1" ht="21.75" customHeight="1" x14ac:dyDescent="0.2">
      <c r="A2" s="58"/>
      <c r="B2" s="438"/>
      <c r="C2" s="439"/>
      <c r="D2" s="419"/>
      <c r="E2" s="420"/>
      <c r="F2" s="420"/>
      <c r="G2" s="420"/>
      <c r="H2" s="420"/>
      <c r="I2" s="420"/>
      <c r="J2" s="420"/>
      <c r="K2" s="421"/>
      <c r="L2" s="494" t="s">
        <v>731</v>
      </c>
      <c r="M2" s="495"/>
    </row>
    <row r="3" spans="1:13" s="1" customFormat="1" ht="21.75" customHeight="1" x14ac:dyDescent="0.2">
      <c r="A3" s="58"/>
      <c r="B3" s="438"/>
      <c r="C3" s="439"/>
      <c r="D3" s="419"/>
      <c r="E3" s="420"/>
      <c r="F3" s="420"/>
      <c r="G3" s="420"/>
      <c r="H3" s="420"/>
      <c r="I3" s="420"/>
      <c r="J3" s="420"/>
      <c r="K3" s="421"/>
      <c r="L3" s="494" t="s">
        <v>103</v>
      </c>
      <c r="M3" s="495"/>
    </row>
    <row r="4" spans="1:13" s="1" customFormat="1" ht="21.75" customHeight="1" thickBot="1" x14ac:dyDescent="0.25">
      <c r="A4" s="58"/>
      <c r="B4" s="440"/>
      <c r="C4" s="441"/>
      <c r="D4" s="422"/>
      <c r="E4" s="423"/>
      <c r="F4" s="423"/>
      <c r="G4" s="423"/>
      <c r="H4" s="423"/>
      <c r="I4" s="423"/>
      <c r="J4" s="423"/>
      <c r="K4" s="424"/>
      <c r="L4" s="490" t="s">
        <v>1</v>
      </c>
      <c r="M4" s="491"/>
    </row>
    <row r="5" spans="1:13" s="1" customFormat="1" ht="15" customHeight="1" thickBot="1" x14ac:dyDescent="0.25">
      <c r="A5" s="58"/>
      <c r="B5" s="426"/>
      <c r="C5" s="426"/>
      <c r="D5" s="426"/>
      <c r="E5" s="426"/>
      <c r="F5" s="426"/>
      <c r="G5" s="426"/>
      <c r="H5" s="426"/>
      <c r="I5" s="426"/>
      <c r="J5" s="426"/>
      <c r="K5" s="426"/>
      <c r="L5" s="426"/>
      <c r="M5" s="426"/>
    </row>
    <row r="6" spans="1:13" s="1" customFormat="1" ht="27" customHeight="1" thickBot="1" x14ac:dyDescent="0.25">
      <c r="A6" s="58"/>
      <c r="B6" s="433" t="s">
        <v>694</v>
      </c>
      <c r="C6" s="434"/>
      <c r="D6" s="434"/>
      <c r="E6" s="434"/>
      <c r="F6" s="434"/>
      <c r="G6" s="434"/>
      <c r="H6" s="434"/>
      <c r="I6" s="434"/>
      <c r="J6" s="434"/>
      <c r="K6" s="434"/>
      <c r="L6" s="434"/>
      <c r="M6" s="435"/>
    </row>
    <row r="7" spans="1:13" s="1" customFormat="1" ht="25.5" customHeight="1" thickBot="1" x14ac:dyDescent="0.25">
      <c r="A7" s="58"/>
      <c r="B7" s="433" t="s">
        <v>223</v>
      </c>
      <c r="C7" s="434"/>
      <c r="D7" s="434"/>
      <c r="E7" s="434"/>
      <c r="F7" s="434"/>
      <c r="G7" s="434"/>
      <c r="H7" s="434"/>
      <c r="I7" s="434"/>
      <c r="J7" s="434"/>
      <c r="K7" s="434"/>
      <c r="L7" s="434"/>
      <c r="M7" s="435"/>
    </row>
    <row r="8" spans="1:13" s="2" customFormat="1" ht="22.5" customHeight="1" thickBot="1" x14ac:dyDescent="0.25">
      <c r="A8" s="58"/>
      <c r="B8" s="433" t="s">
        <v>693</v>
      </c>
      <c r="C8" s="434"/>
      <c r="D8" s="434"/>
      <c r="E8" s="434"/>
      <c r="F8" s="434"/>
      <c r="G8" s="434"/>
      <c r="H8" s="434"/>
      <c r="I8" s="434"/>
      <c r="J8" s="434"/>
      <c r="K8" s="434"/>
      <c r="L8" s="434"/>
      <c r="M8" s="435"/>
    </row>
    <row r="9" spans="1:13" s="1" customFormat="1" ht="10.5" customHeight="1" thickBot="1" x14ac:dyDescent="0.25">
      <c r="A9" s="58"/>
      <c r="B9" s="455"/>
      <c r="C9" s="455"/>
      <c r="D9" s="455"/>
      <c r="E9" s="455"/>
      <c r="F9" s="455"/>
      <c r="G9" s="455"/>
      <c r="H9" s="72"/>
      <c r="I9" s="72"/>
      <c r="J9" s="72"/>
    </row>
    <row r="10" spans="1:13" s="1" customFormat="1" ht="28.5" customHeight="1" thickBot="1" x14ac:dyDescent="0.25">
      <c r="A10" s="58"/>
      <c r="B10" s="428" t="s">
        <v>206</v>
      </c>
      <c r="C10" s="430" t="s">
        <v>3</v>
      </c>
      <c r="D10" s="430" t="s">
        <v>22</v>
      </c>
      <c r="E10" s="430" t="s">
        <v>4</v>
      </c>
      <c r="F10" s="430" t="s">
        <v>10</v>
      </c>
      <c r="G10" s="430" t="s">
        <v>313</v>
      </c>
      <c r="H10" s="307" t="s">
        <v>734</v>
      </c>
      <c r="I10" s="307" t="s">
        <v>734</v>
      </c>
      <c r="J10" s="412" t="s">
        <v>8</v>
      </c>
      <c r="K10" s="410" t="s">
        <v>9</v>
      </c>
      <c r="L10" s="457" t="s">
        <v>7</v>
      </c>
      <c r="M10" s="457" t="s">
        <v>524</v>
      </c>
    </row>
    <row r="11" spans="1:13" s="3" customFormat="1" ht="28.5" customHeight="1" thickBot="1" x14ac:dyDescent="0.25">
      <c r="A11" s="58"/>
      <c r="B11" s="429"/>
      <c r="C11" s="431"/>
      <c r="D11" s="431"/>
      <c r="E11" s="431"/>
      <c r="F11" s="431"/>
      <c r="G11" s="431"/>
      <c r="H11" s="308" t="s">
        <v>735</v>
      </c>
      <c r="I11" s="308" t="s">
        <v>744</v>
      </c>
      <c r="J11" s="462"/>
      <c r="K11" s="461"/>
      <c r="L11" s="458"/>
      <c r="M11" s="458"/>
    </row>
    <row r="12" spans="1:13" s="3" customFormat="1" ht="78" customHeight="1" x14ac:dyDescent="0.2">
      <c r="A12" s="58"/>
      <c r="B12" s="524" t="s">
        <v>246</v>
      </c>
      <c r="C12" s="408" t="s">
        <v>63</v>
      </c>
      <c r="D12" s="528" t="s">
        <v>106</v>
      </c>
      <c r="E12" s="329" t="s">
        <v>484</v>
      </c>
      <c r="F12" s="329" t="s">
        <v>344</v>
      </c>
      <c r="G12" s="21">
        <v>1</v>
      </c>
      <c r="H12" s="328">
        <v>1</v>
      </c>
      <c r="I12" s="328">
        <v>1</v>
      </c>
      <c r="J12" s="279">
        <v>44927</v>
      </c>
      <c r="K12" s="279">
        <v>45291</v>
      </c>
      <c r="L12" s="127" t="s">
        <v>211</v>
      </c>
      <c r="M12" s="206"/>
    </row>
    <row r="13" spans="1:13" s="7" customFormat="1" ht="53" customHeight="1" x14ac:dyDescent="0.2">
      <c r="A13" s="58"/>
      <c r="B13" s="525"/>
      <c r="C13" s="409"/>
      <c r="D13" s="448"/>
      <c r="E13" s="181" t="s">
        <v>108</v>
      </c>
      <c r="F13" s="51" t="s">
        <v>107</v>
      </c>
      <c r="G13" s="52">
        <v>2</v>
      </c>
      <c r="H13" s="55">
        <v>0.5</v>
      </c>
      <c r="I13" s="55">
        <v>0.5</v>
      </c>
      <c r="J13" s="281">
        <v>44927</v>
      </c>
      <c r="K13" s="281">
        <v>45291</v>
      </c>
      <c r="L13" s="182" t="s">
        <v>211</v>
      </c>
      <c r="M13" s="173"/>
    </row>
    <row r="14" spans="1:13" s="7" customFormat="1" ht="53" customHeight="1" x14ac:dyDescent="0.2">
      <c r="A14" s="58"/>
      <c r="B14" s="525"/>
      <c r="C14" s="409"/>
      <c r="D14" s="409" t="s">
        <v>635</v>
      </c>
      <c r="E14" s="181" t="s">
        <v>631</v>
      </c>
      <c r="F14" s="181" t="s">
        <v>632</v>
      </c>
      <c r="G14" s="57">
        <v>1</v>
      </c>
      <c r="H14" s="151">
        <v>1</v>
      </c>
      <c r="I14" s="151">
        <v>1</v>
      </c>
      <c r="J14" s="281">
        <v>44927</v>
      </c>
      <c r="K14" s="281">
        <v>45291</v>
      </c>
      <c r="L14" s="65" t="s">
        <v>117</v>
      </c>
      <c r="M14" s="173"/>
    </row>
    <row r="15" spans="1:13" s="7" customFormat="1" ht="53" customHeight="1" x14ac:dyDescent="0.2">
      <c r="A15" s="58"/>
      <c r="B15" s="525"/>
      <c r="C15" s="409"/>
      <c r="D15" s="409"/>
      <c r="E15" s="181" t="s">
        <v>485</v>
      </c>
      <c r="F15" s="181" t="s">
        <v>118</v>
      </c>
      <c r="G15" s="57">
        <v>2</v>
      </c>
      <c r="H15" s="151" t="s">
        <v>733</v>
      </c>
      <c r="I15" s="151">
        <v>0.5</v>
      </c>
      <c r="J15" s="281">
        <v>44927</v>
      </c>
      <c r="K15" s="281">
        <v>45291</v>
      </c>
      <c r="L15" s="65" t="s">
        <v>119</v>
      </c>
      <c r="M15" s="173"/>
    </row>
    <row r="16" spans="1:13" s="7" customFormat="1" ht="53" customHeight="1" x14ac:dyDescent="0.2">
      <c r="A16" s="58"/>
      <c r="B16" s="525"/>
      <c r="C16" s="409"/>
      <c r="D16" s="409"/>
      <c r="E16" s="181" t="s">
        <v>633</v>
      </c>
      <c r="F16" s="181" t="s">
        <v>634</v>
      </c>
      <c r="G16" s="57">
        <v>2</v>
      </c>
      <c r="H16" s="151" t="s">
        <v>733</v>
      </c>
      <c r="I16" s="151">
        <v>0.5</v>
      </c>
      <c r="J16" s="281">
        <v>44927</v>
      </c>
      <c r="K16" s="281">
        <v>45291</v>
      </c>
      <c r="L16" s="65" t="s">
        <v>117</v>
      </c>
      <c r="M16" s="173"/>
    </row>
    <row r="17" spans="1:13" s="7" customFormat="1" ht="79" customHeight="1" x14ac:dyDescent="0.2">
      <c r="A17" s="4"/>
      <c r="B17" s="525"/>
      <c r="C17" s="409"/>
      <c r="D17" s="409"/>
      <c r="E17" s="181" t="s">
        <v>637</v>
      </c>
      <c r="F17" s="181" t="s">
        <v>636</v>
      </c>
      <c r="G17" s="57">
        <v>4</v>
      </c>
      <c r="H17" s="151">
        <v>0.25</v>
      </c>
      <c r="I17" s="151">
        <v>0.5</v>
      </c>
      <c r="J17" s="281">
        <v>44927</v>
      </c>
      <c r="K17" s="281">
        <v>45291</v>
      </c>
      <c r="L17" s="65" t="s">
        <v>121</v>
      </c>
      <c r="M17" s="173"/>
    </row>
    <row r="18" spans="1:13" s="7" customFormat="1" ht="30" customHeight="1" x14ac:dyDescent="0.2">
      <c r="A18" s="4"/>
      <c r="B18" s="525"/>
      <c r="C18" s="409"/>
      <c r="D18" s="414" t="s">
        <v>287</v>
      </c>
      <c r="E18" s="181" t="s">
        <v>122</v>
      </c>
      <c r="F18" s="181" t="s">
        <v>120</v>
      </c>
      <c r="G18" s="57">
        <v>16</v>
      </c>
      <c r="H18" s="151" t="s">
        <v>733</v>
      </c>
      <c r="I18" s="151" t="s">
        <v>733</v>
      </c>
      <c r="J18" s="281">
        <v>44927</v>
      </c>
      <c r="K18" s="281">
        <v>45291</v>
      </c>
      <c r="L18" s="65" t="s">
        <v>117</v>
      </c>
      <c r="M18" s="173"/>
    </row>
    <row r="19" spans="1:13" s="7" customFormat="1" ht="86" customHeight="1" x14ac:dyDescent="0.2">
      <c r="A19" s="4"/>
      <c r="B19" s="525"/>
      <c r="C19" s="409"/>
      <c r="D19" s="414"/>
      <c r="E19" s="181" t="s">
        <v>630</v>
      </c>
      <c r="F19" s="181" t="s">
        <v>737</v>
      </c>
      <c r="G19" s="57">
        <v>2</v>
      </c>
      <c r="H19" s="151" t="s">
        <v>733</v>
      </c>
      <c r="I19" s="151">
        <v>0.5</v>
      </c>
      <c r="J19" s="281">
        <v>44927</v>
      </c>
      <c r="K19" s="281">
        <v>45291</v>
      </c>
      <c r="L19" s="65" t="s">
        <v>117</v>
      </c>
      <c r="M19" s="173"/>
    </row>
    <row r="20" spans="1:13" s="7" customFormat="1" ht="76" customHeight="1" x14ac:dyDescent="0.2">
      <c r="A20" s="4"/>
      <c r="B20" s="525"/>
      <c r="C20" s="409"/>
      <c r="D20" s="414"/>
      <c r="E20" s="181" t="s">
        <v>626</v>
      </c>
      <c r="F20" s="181" t="s">
        <v>627</v>
      </c>
      <c r="G20" s="57">
        <v>16</v>
      </c>
      <c r="H20" s="151">
        <v>1</v>
      </c>
      <c r="I20" s="151" t="s">
        <v>733</v>
      </c>
      <c r="J20" s="281">
        <v>44927</v>
      </c>
      <c r="K20" s="281">
        <v>45291</v>
      </c>
      <c r="L20" s="65" t="s">
        <v>117</v>
      </c>
      <c r="M20" s="173"/>
    </row>
    <row r="21" spans="1:13" ht="73" customHeight="1" thickBot="1" x14ac:dyDescent="0.25">
      <c r="B21" s="526"/>
      <c r="C21" s="527"/>
      <c r="D21" s="223" t="s">
        <v>628</v>
      </c>
      <c r="E21" s="330" t="s">
        <v>629</v>
      </c>
      <c r="F21" s="330" t="s">
        <v>738</v>
      </c>
      <c r="G21" s="228">
        <v>1</v>
      </c>
      <c r="H21" s="296">
        <v>1</v>
      </c>
      <c r="I21" s="296">
        <v>1</v>
      </c>
      <c r="J21" s="282">
        <v>44927</v>
      </c>
      <c r="K21" s="282">
        <v>45291</v>
      </c>
      <c r="L21" s="128" t="s">
        <v>117</v>
      </c>
      <c r="M21" s="210"/>
    </row>
    <row r="22" spans="1:13" ht="24.75" customHeight="1" x14ac:dyDescent="0.2">
      <c r="H22" s="20">
        <f>AVERAGE(H12:H21)</f>
        <v>0.79166666666666663</v>
      </c>
      <c r="I22" s="20">
        <f>AVERAGE(I12:I21)</f>
        <v>0.6875</v>
      </c>
    </row>
    <row r="23" spans="1:13" ht="24.75" customHeight="1" x14ac:dyDescent="0.2">
      <c r="L23" s="425" t="s">
        <v>5</v>
      </c>
      <c r="M23" s="425"/>
    </row>
    <row r="24" spans="1:13" ht="24.75" customHeight="1" x14ac:dyDescent="0.2"/>
    <row r="25" spans="1:13" ht="24.75" customHeight="1" x14ac:dyDescent="0.2"/>
  </sheetData>
  <mergeCells count="27">
    <mergeCell ref="L23:M23"/>
    <mergeCell ref="D14:D17"/>
    <mergeCell ref="D12:D13"/>
    <mergeCell ref="L10:L11"/>
    <mergeCell ref="G10:G11"/>
    <mergeCell ref="E10:E11"/>
    <mergeCell ref="F10:F11"/>
    <mergeCell ref="D10:D11"/>
    <mergeCell ref="M10:M11"/>
    <mergeCell ref="J10:J11"/>
    <mergeCell ref="K10:K11"/>
    <mergeCell ref="D18:D20"/>
    <mergeCell ref="B6:M6"/>
    <mergeCell ref="B7:M7"/>
    <mergeCell ref="B8:M8"/>
    <mergeCell ref="B12:B21"/>
    <mergeCell ref="B1:C4"/>
    <mergeCell ref="D1:K4"/>
    <mergeCell ref="L1:M1"/>
    <mergeCell ref="L2:M2"/>
    <mergeCell ref="L3:M3"/>
    <mergeCell ref="L4:M4"/>
    <mergeCell ref="B5:M5"/>
    <mergeCell ref="B9:G9"/>
    <mergeCell ref="B10:B11"/>
    <mergeCell ref="C10:C11"/>
    <mergeCell ref="C12:C2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M36"/>
  <sheetViews>
    <sheetView topLeftCell="F1" zoomScale="85" zoomScaleNormal="40" workbookViewId="0">
      <selection activeCell="M14" sqref="M14:M31"/>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7" width="16" style="4" customWidth="1"/>
    <col min="8" max="9" width="20.83203125" style="4" customWidth="1"/>
    <col min="10" max="10" width="16" style="4" customWidth="1"/>
    <col min="11" max="13" width="21.5" style="4" customWidth="1"/>
    <col min="14" max="14" width="10.83203125" style="4"/>
    <col min="15"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1" width="11.5" style="4"/>
    <col min="16382" max="16384" width="11.5" style="4" customWidth="1"/>
  </cols>
  <sheetData>
    <row r="1" spans="1:13" s="1" customFormat="1" ht="21.75" customHeight="1" x14ac:dyDescent="0.2">
      <c r="A1" s="425"/>
      <c r="B1" s="436"/>
      <c r="C1" s="437"/>
      <c r="D1" s="416" t="s">
        <v>68</v>
      </c>
      <c r="E1" s="417"/>
      <c r="F1" s="417"/>
      <c r="G1" s="417"/>
      <c r="H1" s="417"/>
      <c r="I1" s="417"/>
      <c r="J1" s="417"/>
      <c r="K1" s="418"/>
      <c r="L1" s="492" t="s">
        <v>0</v>
      </c>
      <c r="M1" s="493"/>
    </row>
    <row r="2" spans="1:13" s="1" customFormat="1" ht="21.75" customHeight="1" x14ac:dyDescent="0.2">
      <c r="A2" s="425"/>
      <c r="B2" s="438"/>
      <c r="C2" s="439"/>
      <c r="D2" s="419"/>
      <c r="E2" s="420"/>
      <c r="F2" s="420"/>
      <c r="G2" s="420"/>
      <c r="H2" s="420"/>
      <c r="I2" s="420"/>
      <c r="J2" s="420"/>
      <c r="K2" s="421"/>
      <c r="L2" s="494" t="s">
        <v>731</v>
      </c>
      <c r="M2" s="495"/>
    </row>
    <row r="3" spans="1:13" s="1" customFormat="1" ht="21.75" customHeight="1" x14ac:dyDescent="0.2">
      <c r="A3" s="425"/>
      <c r="B3" s="438"/>
      <c r="C3" s="439"/>
      <c r="D3" s="419"/>
      <c r="E3" s="420"/>
      <c r="F3" s="420"/>
      <c r="G3" s="420"/>
      <c r="H3" s="420"/>
      <c r="I3" s="420"/>
      <c r="J3" s="420"/>
      <c r="K3" s="421"/>
      <c r="L3" s="494" t="s">
        <v>103</v>
      </c>
      <c r="M3" s="495"/>
    </row>
    <row r="4" spans="1:13" s="1" customFormat="1" ht="21.75" customHeight="1" thickBot="1" x14ac:dyDescent="0.25">
      <c r="A4" s="425"/>
      <c r="B4" s="440"/>
      <c r="C4" s="441"/>
      <c r="D4" s="422"/>
      <c r="E4" s="423"/>
      <c r="F4" s="423"/>
      <c r="G4" s="423"/>
      <c r="H4" s="423"/>
      <c r="I4" s="423"/>
      <c r="J4" s="423"/>
      <c r="K4" s="424"/>
      <c r="L4" s="490" t="s">
        <v>1</v>
      </c>
      <c r="M4" s="491"/>
    </row>
    <row r="5" spans="1:13" s="1" customFormat="1" ht="12.75" customHeight="1" thickBot="1" x14ac:dyDescent="0.25">
      <c r="A5" s="425"/>
      <c r="B5" s="426"/>
      <c r="C5" s="426"/>
      <c r="D5" s="426"/>
      <c r="E5" s="426"/>
      <c r="F5" s="426"/>
      <c r="G5" s="426"/>
      <c r="H5" s="426"/>
      <c r="I5" s="426"/>
      <c r="J5" s="426"/>
      <c r="K5" s="426"/>
      <c r="L5" s="426"/>
      <c r="M5" s="426"/>
    </row>
    <row r="6" spans="1:13" s="1" customFormat="1" ht="17.25" customHeight="1" thickBot="1" x14ac:dyDescent="0.25">
      <c r="A6" s="425"/>
      <c r="B6" s="433" t="s">
        <v>694</v>
      </c>
      <c r="C6" s="434"/>
      <c r="D6" s="434"/>
      <c r="E6" s="434"/>
      <c r="F6" s="434"/>
      <c r="G6" s="434"/>
      <c r="H6" s="434"/>
      <c r="I6" s="434"/>
      <c r="J6" s="434"/>
      <c r="K6" s="434"/>
      <c r="L6" s="434"/>
      <c r="M6" s="435"/>
    </row>
    <row r="7" spans="1:13" s="1" customFormat="1" ht="32.25" customHeight="1" thickBot="1" x14ac:dyDescent="0.25">
      <c r="A7" s="425"/>
      <c r="B7" s="433" t="s">
        <v>223</v>
      </c>
      <c r="C7" s="434"/>
      <c r="D7" s="434"/>
      <c r="E7" s="434"/>
      <c r="F7" s="434"/>
      <c r="G7" s="434"/>
      <c r="H7" s="434"/>
      <c r="I7" s="434"/>
      <c r="J7" s="434"/>
      <c r="K7" s="434"/>
      <c r="L7" s="434"/>
      <c r="M7" s="435"/>
    </row>
    <row r="8" spans="1:13" s="2" customFormat="1" ht="32.25" customHeight="1" thickBot="1" x14ac:dyDescent="0.25">
      <c r="A8" s="425"/>
      <c r="B8" s="433" t="s">
        <v>693</v>
      </c>
      <c r="C8" s="434"/>
      <c r="D8" s="434"/>
      <c r="E8" s="434"/>
      <c r="F8" s="434"/>
      <c r="G8" s="434"/>
      <c r="H8" s="434"/>
      <c r="I8" s="434"/>
      <c r="J8" s="434"/>
      <c r="K8" s="434"/>
      <c r="L8" s="434"/>
      <c r="M8" s="435"/>
    </row>
    <row r="9" spans="1:13" s="1" customFormat="1" ht="15.75" customHeight="1" thickBot="1" x14ac:dyDescent="0.25">
      <c r="A9" s="425"/>
      <c r="B9" s="455"/>
      <c r="C9" s="455"/>
      <c r="D9" s="455"/>
      <c r="E9" s="455"/>
      <c r="F9" s="455"/>
      <c r="G9" s="455"/>
      <c r="H9" s="72"/>
      <c r="I9" s="72"/>
      <c r="J9" s="72"/>
    </row>
    <row r="10" spans="1:13" s="1" customFormat="1" ht="28.5" customHeight="1" thickBot="1" x14ac:dyDescent="0.25">
      <c r="A10" s="425"/>
      <c r="B10" s="428" t="s">
        <v>206</v>
      </c>
      <c r="C10" s="430" t="s">
        <v>3</v>
      </c>
      <c r="D10" s="430" t="s">
        <v>22</v>
      </c>
      <c r="E10" s="430" t="s">
        <v>4</v>
      </c>
      <c r="F10" s="430" t="s">
        <v>10</v>
      </c>
      <c r="G10" s="430" t="s">
        <v>313</v>
      </c>
      <c r="H10" s="307" t="s">
        <v>734</v>
      </c>
      <c r="I10" s="307" t="s">
        <v>734</v>
      </c>
      <c r="J10" s="412" t="s">
        <v>8</v>
      </c>
      <c r="K10" s="410" t="s">
        <v>9</v>
      </c>
      <c r="L10" s="457" t="s">
        <v>7</v>
      </c>
      <c r="M10" s="457" t="s">
        <v>524</v>
      </c>
    </row>
    <row r="11" spans="1:13" s="3" customFormat="1" ht="28.5" customHeight="1" thickBot="1" x14ac:dyDescent="0.25">
      <c r="A11" s="425"/>
      <c r="B11" s="429"/>
      <c r="C11" s="431"/>
      <c r="D11" s="431"/>
      <c r="E11" s="431"/>
      <c r="F11" s="431"/>
      <c r="G11" s="431"/>
      <c r="H11" s="308" t="s">
        <v>735</v>
      </c>
      <c r="I11" s="308" t="s">
        <v>744</v>
      </c>
      <c r="J11" s="462"/>
      <c r="K11" s="461"/>
      <c r="L11" s="458"/>
      <c r="M11" s="458"/>
    </row>
    <row r="12" spans="1:13" s="3" customFormat="1" ht="86" customHeight="1" x14ac:dyDescent="0.2">
      <c r="A12" s="425"/>
      <c r="B12" s="445" t="s">
        <v>246</v>
      </c>
      <c r="C12" s="496" t="s">
        <v>64</v>
      </c>
      <c r="D12" s="496" t="s">
        <v>638</v>
      </c>
      <c r="E12" s="213" t="s">
        <v>486</v>
      </c>
      <c r="F12" s="213" t="s">
        <v>383</v>
      </c>
      <c r="G12" s="278">
        <v>1</v>
      </c>
      <c r="H12" s="336">
        <v>1</v>
      </c>
      <c r="I12" s="336">
        <v>1</v>
      </c>
      <c r="J12" s="279">
        <v>44927</v>
      </c>
      <c r="K12" s="279">
        <v>45291</v>
      </c>
      <c r="L12" s="198" t="s">
        <v>69</v>
      </c>
      <c r="M12" s="206"/>
    </row>
    <row r="13" spans="1:13" s="7" customFormat="1" ht="199" customHeight="1" x14ac:dyDescent="0.2">
      <c r="A13" s="425"/>
      <c r="B13" s="446"/>
      <c r="C13" s="414"/>
      <c r="D13" s="414"/>
      <c r="E13" s="30" t="s">
        <v>546</v>
      </c>
      <c r="F13" s="337" t="s">
        <v>641</v>
      </c>
      <c r="G13" s="211">
        <v>0.95</v>
      </c>
      <c r="H13" s="211">
        <v>0.25</v>
      </c>
      <c r="I13" s="211">
        <v>0.5</v>
      </c>
      <c r="J13" s="281">
        <v>44927</v>
      </c>
      <c r="K13" s="281">
        <v>45291</v>
      </c>
      <c r="L13" s="65" t="s">
        <v>69</v>
      </c>
      <c r="M13" s="173"/>
    </row>
    <row r="14" spans="1:13" s="7" customFormat="1" ht="199" customHeight="1" x14ac:dyDescent="0.2">
      <c r="B14" s="446"/>
      <c r="C14" s="414"/>
      <c r="D14" s="414"/>
      <c r="E14" s="30" t="s">
        <v>642</v>
      </c>
      <c r="F14" s="30" t="s">
        <v>643</v>
      </c>
      <c r="G14" s="211">
        <v>1</v>
      </c>
      <c r="H14" s="211" t="s">
        <v>733</v>
      </c>
      <c r="I14" s="211" t="s">
        <v>733</v>
      </c>
      <c r="J14" s="281">
        <v>44927</v>
      </c>
      <c r="K14" s="281">
        <v>45291</v>
      </c>
      <c r="L14" s="65" t="s">
        <v>69</v>
      </c>
      <c r="M14" s="173"/>
    </row>
    <row r="15" spans="1:13" s="7" customFormat="1" ht="64.5" customHeight="1" x14ac:dyDescent="0.2">
      <c r="B15" s="446"/>
      <c r="C15" s="414"/>
      <c r="D15" s="414"/>
      <c r="E15" s="30" t="s">
        <v>491</v>
      </c>
      <c r="F15" s="30" t="s">
        <v>70</v>
      </c>
      <c r="G15" s="77">
        <v>4</v>
      </c>
      <c r="H15" s="211">
        <v>0.25</v>
      </c>
      <c r="I15" s="211">
        <v>0.25</v>
      </c>
      <c r="J15" s="281">
        <v>44927</v>
      </c>
      <c r="K15" s="281">
        <v>45291</v>
      </c>
      <c r="L15" s="65" t="s">
        <v>69</v>
      </c>
      <c r="M15" s="173"/>
    </row>
    <row r="16" spans="1:13" s="7" customFormat="1" ht="117" customHeight="1" x14ac:dyDescent="0.2">
      <c r="B16" s="446"/>
      <c r="C16" s="414"/>
      <c r="D16" s="222" t="s">
        <v>639</v>
      </c>
      <c r="E16" s="30" t="s">
        <v>715</v>
      </c>
      <c r="F16" s="30" t="s">
        <v>640</v>
      </c>
      <c r="G16" s="77">
        <v>1</v>
      </c>
      <c r="H16" s="39">
        <v>1</v>
      </c>
      <c r="I16" s="39">
        <v>1</v>
      </c>
      <c r="J16" s="281">
        <v>44927</v>
      </c>
      <c r="K16" s="281">
        <v>45291</v>
      </c>
      <c r="L16" s="65" t="s">
        <v>716</v>
      </c>
      <c r="M16" s="173"/>
    </row>
    <row r="17" spans="1:13" s="7" customFormat="1" ht="129.75" customHeight="1" x14ac:dyDescent="0.2">
      <c r="B17" s="446"/>
      <c r="C17" s="414"/>
      <c r="D17" s="414" t="s">
        <v>292</v>
      </c>
      <c r="E17" s="30" t="s">
        <v>717</v>
      </c>
      <c r="F17" s="529" t="s">
        <v>75</v>
      </c>
      <c r="G17" s="28">
        <v>4</v>
      </c>
      <c r="H17" s="149">
        <v>0.25</v>
      </c>
      <c r="I17" s="149">
        <v>0.25</v>
      </c>
      <c r="J17" s="281">
        <v>44927</v>
      </c>
      <c r="K17" s="281">
        <v>45291</v>
      </c>
      <c r="L17" s="65" t="s">
        <v>74</v>
      </c>
      <c r="M17" s="173"/>
    </row>
    <row r="18" spans="1:13" s="7" customFormat="1" ht="129.75" customHeight="1" x14ac:dyDescent="0.2">
      <c r="B18" s="446"/>
      <c r="C18" s="414"/>
      <c r="D18" s="414"/>
      <c r="E18" s="30" t="s">
        <v>719</v>
      </c>
      <c r="F18" s="529"/>
      <c r="G18" s="211">
        <v>0.95</v>
      </c>
      <c r="H18" s="149">
        <v>0.25</v>
      </c>
      <c r="I18" s="149">
        <v>0.5</v>
      </c>
      <c r="J18" s="281">
        <v>44927</v>
      </c>
      <c r="K18" s="281">
        <v>45291</v>
      </c>
      <c r="L18" s="65" t="s">
        <v>718</v>
      </c>
      <c r="M18" s="173"/>
    </row>
    <row r="19" spans="1:13" s="7" customFormat="1" ht="129.75" customHeight="1" x14ac:dyDescent="0.2">
      <c r="B19" s="446"/>
      <c r="C19" s="414"/>
      <c r="D19" s="414"/>
      <c r="E19" s="30" t="s">
        <v>720</v>
      </c>
      <c r="F19" s="529"/>
      <c r="G19" s="28">
        <v>1</v>
      </c>
      <c r="H19" s="150">
        <v>1</v>
      </c>
      <c r="I19" s="150">
        <v>1</v>
      </c>
      <c r="J19" s="281">
        <v>44927</v>
      </c>
      <c r="K19" s="281">
        <v>45291</v>
      </c>
      <c r="L19" s="65" t="s">
        <v>722</v>
      </c>
      <c r="M19" s="173"/>
    </row>
    <row r="20" spans="1:13" s="7" customFormat="1" ht="129.75" customHeight="1" x14ac:dyDescent="0.2">
      <c r="B20" s="446"/>
      <c r="C20" s="414"/>
      <c r="D20" s="414"/>
      <c r="E20" s="30" t="s">
        <v>721</v>
      </c>
      <c r="F20" s="529"/>
      <c r="G20" s="39">
        <v>1</v>
      </c>
      <c r="H20" s="211">
        <v>0.25</v>
      </c>
      <c r="I20" s="211">
        <v>0.5</v>
      </c>
      <c r="J20" s="281">
        <v>44927</v>
      </c>
      <c r="K20" s="281">
        <v>45291</v>
      </c>
      <c r="L20" s="65" t="s">
        <v>718</v>
      </c>
      <c r="M20" s="173"/>
    </row>
    <row r="21" spans="1:13" s="7" customFormat="1" ht="129.75" customHeight="1" x14ac:dyDescent="0.2">
      <c r="B21" s="446"/>
      <c r="C21" s="414"/>
      <c r="D21" s="414"/>
      <c r="E21" s="30" t="s">
        <v>723</v>
      </c>
      <c r="F21" s="529"/>
      <c r="G21" s="28">
        <v>1</v>
      </c>
      <c r="H21" s="211">
        <v>1</v>
      </c>
      <c r="I21" s="211">
        <v>1</v>
      </c>
      <c r="J21" s="281">
        <v>44927</v>
      </c>
      <c r="K21" s="281">
        <v>45291</v>
      </c>
      <c r="L21" s="65" t="s">
        <v>722</v>
      </c>
      <c r="M21" s="173"/>
    </row>
    <row r="22" spans="1:13" s="7" customFormat="1" ht="129.75" customHeight="1" x14ac:dyDescent="0.2">
      <c r="B22" s="446"/>
      <c r="C22" s="414"/>
      <c r="D22" s="414"/>
      <c r="E22" s="30" t="s">
        <v>724</v>
      </c>
      <c r="F22" s="529"/>
      <c r="G22" s="28">
        <v>1</v>
      </c>
      <c r="H22" s="211">
        <v>1</v>
      </c>
      <c r="I22" s="211">
        <v>1</v>
      </c>
      <c r="J22" s="281">
        <v>44927</v>
      </c>
      <c r="K22" s="281">
        <v>45291</v>
      </c>
      <c r="L22" s="65" t="s">
        <v>718</v>
      </c>
      <c r="M22" s="173"/>
    </row>
    <row r="23" spans="1:13" s="7" customFormat="1" ht="129.75" customHeight="1" x14ac:dyDescent="0.2">
      <c r="B23" s="446"/>
      <c r="C23" s="414"/>
      <c r="D23" s="414"/>
      <c r="E23" s="30" t="s">
        <v>726</v>
      </c>
      <c r="F23" s="529"/>
      <c r="G23" s="28">
        <v>1</v>
      </c>
      <c r="H23" s="211">
        <v>1</v>
      </c>
      <c r="I23" s="211">
        <v>1</v>
      </c>
      <c r="J23" s="281">
        <v>44927</v>
      </c>
      <c r="K23" s="281">
        <v>45291</v>
      </c>
      <c r="L23" s="65" t="s">
        <v>722</v>
      </c>
      <c r="M23" s="173"/>
    </row>
    <row r="24" spans="1:13" s="7" customFormat="1" ht="129.75" customHeight="1" x14ac:dyDescent="0.2">
      <c r="B24" s="446"/>
      <c r="C24" s="414"/>
      <c r="D24" s="414"/>
      <c r="E24" s="30" t="s">
        <v>725</v>
      </c>
      <c r="F24" s="529"/>
      <c r="G24" s="28">
        <v>2</v>
      </c>
      <c r="H24" s="28" t="s">
        <v>733</v>
      </c>
      <c r="I24" s="211">
        <v>0.5</v>
      </c>
      <c r="J24" s="281">
        <v>44927</v>
      </c>
      <c r="K24" s="281">
        <v>45291</v>
      </c>
      <c r="L24" s="65" t="s">
        <v>718</v>
      </c>
      <c r="M24" s="173"/>
    </row>
    <row r="25" spans="1:13" s="7" customFormat="1" ht="129.75" customHeight="1" x14ac:dyDescent="0.2">
      <c r="B25" s="446"/>
      <c r="C25" s="414"/>
      <c r="D25" s="414"/>
      <c r="E25" s="30" t="s">
        <v>727</v>
      </c>
      <c r="F25" s="529"/>
      <c r="G25" s="28">
        <v>1</v>
      </c>
      <c r="H25" s="211">
        <v>1</v>
      </c>
      <c r="I25" s="211">
        <v>1</v>
      </c>
      <c r="J25" s="281">
        <v>44927</v>
      </c>
      <c r="K25" s="281">
        <v>45291</v>
      </c>
      <c r="L25" s="65" t="s">
        <v>722</v>
      </c>
      <c r="M25" s="173"/>
    </row>
    <row r="26" spans="1:13" s="7" customFormat="1" ht="129.75" customHeight="1" x14ac:dyDescent="0.2">
      <c r="B26" s="446"/>
      <c r="C26" s="414"/>
      <c r="D26" s="414"/>
      <c r="E26" s="30" t="s">
        <v>728</v>
      </c>
      <c r="F26" s="529"/>
      <c r="G26" s="28">
        <v>2</v>
      </c>
      <c r="H26" s="28" t="s">
        <v>733</v>
      </c>
      <c r="I26" s="211">
        <v>0.5</v>
      </c>
      <c r="J26" s="281">
        <v>44927</v>
      </c>
      <c r="K26" s="281">
        <v>45291</v>
      </c>
      <c r="L26" s="65" t="s">
        <v>718</v>
      </c>
      <c r="M26" s="173"/>
    </row>
    <row r="27" spans="1:13" s="7" customFormat="1" ht="115" customHeight="1" x14ac:dyDescent="0.2">
      <c r="A27" s="4"/>
      <c r="B27" s="446"/>
      <c r="C27" s="414"/>
      <c r="D27" s="414" t="s">
        <v>291</v>
      </c>
      <c r="E27" s="30" t="s">
        <v>490</v>
      </c>
      <c r="F27" s="268" t="s">
        <v>71</v>
      </c>
      <c r="G27" s="149">
        <v>1</v>
      </c>
      <c r="H27" s="149">
        <v>1</v>
      </c>
      <c r="I27" s="149">
        <v>1</v>
      </c>
      <c r="J27" s="281">
        <v>44927</v>
      </c>
      <c r="K27" s="281">
        <v>45291</v>
      </c>
      <c r="L27" s="65" t="s">
        <v>298</v>
      </c>
      <c r="M27" s="173"/>
    </row>
    <row r="28" spans="1:13" s="7" customFormat="1" ht="95.25" customHeight="1" x14ac:dyDescent="0.2">
      <c r="A28" s="4"/>
      <c r="B28" s="446"/>
      <c r="C28" s="414"/>
      <c r="D28" s="414"/>
      <c r="E28" s="30" t="s">
        <v>489</v>
      </c>
      <c r="F28" s="30" t="s">
        <v>73</v>
      </c>
      <c r="G28" s="149">
        <v>1</v>
      </c>
      <c r="H28" s="149" t="s">
        <v>733</v>
      </c>
      <c r="I28" s="149" t="s">
        <v>733</v>
      </c>
      <c r="J28" s="281">
        <v>44927</v>
      </c>
      <c r="K28" s="281">
        <v>45291</v>
      </c>
      <c r="L28" s="65" t="s">
        <v>72</v>
      </c>
      <c r="M28" s="173"/>
    </row>
    <row r="29" spans="1:13" s="7" customFormat="1" ht="43.5" customHeight="1" x14ac:dyDescent="0.2">
      <c r="B29" s="446"/>
      <c r="C29" s="414"/>
      <c r="D29" s="479" t="s">
        <v>290</v>
      </c>
      <c r="E29" s="30" t="s">
        <v>76</v>
      </c>
      <c r="F29" s="27" t="s">
        <v>77</v>
      </c>
      <c r="G29" s="150">
        <v>1</v>
      </c>
      <c r="H29" s="149">
        <v>0.2</v>
      </c>
      <c r="I29" s="149">
        <v>1</v>
      </c>
      <c r="J29" s="281">
        <v>44927</v>
      </c>
      <c r="K29" s="281">
        <v>45291</v>
      </c>
      <c r="L29" s="65" t="s">
        <v>78</v>
      </c>
      <c r="M29" s="173"/>
    </row>
    <row r="30" spans="1:13" ht="63.75" customHeight="1" x14ac:dyDescent="0.2">
      <c r="B30" s="446"/>
      <c r="C30" s="414"/>
      <c r="D30" s="479"/>
      <c r="E30" s="30" t="s">
        <v>488</v>
      </c>
      <c r="F30" s="182" t="s">
        <v>79</v>
      </c>
      <c r="G30" s="212">
        <v>1</v>
      </c>
      <c r="H30" s="397">
        <v>1</v>
      </c>
      <c r="I30" s="397">
        <v>1</v>
      </c>
      <c r="J30" s="281">
        <v>44927</v>
      </c>
      <c r="K30" s="281">
        <v>45291</v>
      </c>
      <c r="L30" s="182" t="s">
        <v>69</v>
      </c>
      <c r="M30" s="193"/>
    </row>
    <row r="31" spans="1:13" ht="111" customHeight="1" thickBot="1" x14ac:dyDescent="0.25">
      <c r="B31" s="447"/>
      <c r="C31" s="497"/>
      <c r="D31" s="63" t="s">
        <v>293</v>
      </c>
      <c r="E31" s="73" t="s">
        <v>487</v>
      </c>
      <c r="F31" s="180" t="s">
        <v>294</v>
      </c>
      <c r="G31" s="296">
        <v>1</v>
      </c>
      <c r="H31" s="296">
        <v>0</v>
      </c>
      <c r="I31" s="296">
        <v>0</v>
      </c>
      <c r="J31" s="282">
        <v>44927</v>
      </c>
      <c r="K31" s="282">
        <v>45291</v>
      </c>
      <c r="L31" s="128" t="s">
        <v>729</v>
      </c>
      <c r="M31" s="195"/>
    </row>
    <row r="32" spans="1:13" ht="24.75" customHeight="1" x14ac:dyDescent="0.2">
      <c r="H32" s="20">
        <f>AVERAGE(H12:H31)</f>
        <v>0.65312499999999996</v>
      </c>
      <c r="I32" s="20">
        <f>AVERAGE(I12:I31)</f>
        <v>0.72222222222222221</v>
      </c>
      <c r="L32" s="455" t="s">
        <v>5</v>
      </c>
      <c r="M32" s="455"/>
    </row>
    <row r="33" ht="24.75" customHeight="1" x14ac:dyDescent="0.2"/>
    <row r="34" ht="24.75" customHeight="1" x14ac:dyDescent="0.2"/>
    <row r="35" ht="24.75" customHeight="1" x14ac:dyDescent="0.2"/>
    <row r="36" ht="24.75" customHeight="1" x14ac:dyDescent="0.2"/>
  </sheetData>
  <mergeCells count="30">
    <mergeCell ref="D29:D30"/>
    <mergeCell ref="F10:F11"/>
    <mergeCell ref="G10:G11"/>
    <mergeCell ref="D27:D28"/>
    <mergeCell ref="D12:D15"/>
    <mergeCell ref="D17:D26"/>
    <mergeCell ref="F17:F26"/>
    <mergeCell ref="L4:M4"/>
    <mergeCell ref="M10:M11"/>
    <mergeCell ref="K10:K11"/>
    <mergeCell ref="J10:J11"/>
    <mergeCell ref="B6:M6"/>
    <mergeCell ref="B7:M7"/>
    <mergeCell ref="B8:M8"/>
    <mergeCell ref="L32:M32"/>
    <mergeCell ref="A1:A13"/>
    <mergeCell ref="B9:G9"/>
    <mergeCell ref="B1:C4"/>
    <mergeCell ref="B10:B11"/>
    <mergeCell ref="D10:D11"/>
    <mergeCell ref="C10:C11"/>
    <mergeCell ref="E10:E11"/>
    <mergeCell ref="L10:L11"/>
    <mergeCell ref="B12:B31"/>
    <mergeCell ref="C12:C31"/>
    <mergeCell ref="B5:M5"/>
    <mergeCell ref="D1:K4"/>
    <mergeCell ref="L1:M1"/>
    <mergeCell ref="L2:M2"/>
    <mergeCell ref="L3:M3"/>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M27"/>
  <sheetViews>
    <sheetView topLeftCell="G1" zoomScale="93" zoomScaleNormal="50" workbookViewId="0">
      <selection activeCell="M12" sqref="M12:M26"/>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9" width="21" style="4" customWidth="1"/>
    <col min="10" max="12" width="18.83203125" style="4" customWidth="1"/>
    <col min="13" max="13" width="23.33203125" style="4" customWidth="1"/>
    <col min="14"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3" s="1" customFormat="1" ht="21.75" customHeight="1" x14ac:dyDescent="0.2">
      <c r="A1" s="425"/>
      <c r="B1" s="436"/>
      <c r="C1" s="437"/>
      <c r="D1" s="419" t="s">
        <v>17</v>
      </c>
      <c r="E1" s="420"/>
      <c r="F1" s="420"/>
      <c r="G1" s="420"/>
      <c r="H1" s="420"/>
      <c r="I1" s="420"/>
      <c r="J1" s="420"/>
      <c r="K1" s="421"/>
      <c r="L1" s="492" t="s">
        <v>0</v>
      </c>
      <c r="M1" s="493"/>
    </row>
    <row r="2" spans="1:13" s="1" customFormat="1" ht="21.75" customHeight="1" x14ac:dyDescent="0.2">
      <c r="A2" s="425"/>
      <c r="B2" s="438"/>
      <c r="C2" s="439"/>
      <c r="D2" s="419"/>
      <c r="E2" s="420"/>
      <c r="F2" s="420"/>
      <c r="G2" s="420"/>
      <c r="H2" s="420"/>
      <c r="I2" s="420"/>
      <c r="J2" s="420"/>
      <c r="K2" s="421"/>
      <c r="L2" s="494" t="s">
        <v>731</v>
      </c>
      <c r="M2" s="495"/>
    </row>
    <row r="3" spans="1:13" s="1" customFormat="1" ht="21.75" customHeight="1" x14ac:dyDescent="0.2">
      <c r="A3" s="425"/>
      <c r="B3" s="438"/>
      <c r="C3" s="439"/>
      <c r="D3" s="419"/>
      <c r="E3" s="420"/>
      <c r="F3" s="420"/>
      <c r="G3" s="420"/>
      <c r="H3" s="420"/>
      <c r="I3" s="420"/>
      <c r="J3" s="420"/>
      <c r="K3" s="421"/>
      <c r="L3" s="494" t="s">
        <v>103</v>
      </c>
      <c r="M3" s="495"/>
    </row>
    <row r="4" spans="1:13" s="1" customFormat="1" ht="21.75" customHeight="1" thickBot="1" x14ac:dyDescent="0.25">
      <c r="A4" s="425"/>
      <c r="B4" s="440"/>
      <c r="C4" s="441"/>
      <c r="D4" s="422"/>
      <c r="E4" s="423"/>
      <c r="F4" s="423"/>
      <c r="G4" s="423"/>
      <c r="H4" s="423"/>
      <c r="I4" s="423"/>
      <c r="J4" s="423"/>
      <c r="K4" s="424"/>
      <c r="L4" s="490" t="s">
        <v>1</v>
      </c>
      <c r="M4" s="491"/>
    </row>
    <row r="5" spans="1:13" s="1" customFormat="1" ht="18.75" customHeight="1" thickBot="1" x14ac:dyDescent="0.25">
      <c r="A5" s="425"/>
      <c r="B5" s="426"/>
      <c r="C5" s="426"/>
      <c r="D5" s="426"/>
      <c r="E5" s="426"/>
      <c r="F5" s="426"/>
      <c r="G5" s="426"/>
      <c r="H5" s="426"/>
      <c r="I5" s="426"/>
      <c r="J5" s="426"/>
      <c r="K5" s="426"/>
      <c r="L5" s="427"/>
      <c r="M5" s="427"/>
    </row>
    <row r="6" spans="1:13" s="1" customFormat="1" ht="28.5" customHeight="1" thickBot="1" x14ac:dyDescent="0.25">
      <c r="A6" s="425"/>
      <c r="B6" s="433" t="s">
        <v>694</v>
      </c>
      <c r="C6" s="434"/>
      <c r="D6" s="434"/>
      <c r="E6" s="434"/>
      <c r="F6" s="434"/>
      <c r="G6" s="434"/>
      <c r="H6" s="434"/>
      <c r="I6" s="434"/>
      <c r="J6" s="434"/>
      <c r="K6" s="434"/>
      <c r="L6" s="434"/>
      <c r="M6" s="435"/>
    </row>
    <row r="7" spans="1:13" s="1" customFormat="1" ht="28.5" customHeight="1" thickBot="1" x14ac:dyDescent="0.25">
      <c r="A7" s="425"/>
      <c r="B7" s="433" t="s">
        <v>223</v>
      </c>
      <c r="C7" s="434"/>
      <c r="D7" s="434"/>
      <c r="E7" s="434"/>
      <c r="F7" s="434"/>
      <c r="G7" s="434"/>
      <c r="H7" s="434"/>
      <c r="I7" s="434"/>
      <c r="J7" s="434"/>
      <c r="K7" s="434"/>
      <c r="L7" s="434"/>
      <c r="M7" s="435"/>
    </row>
    <row r="8" spans="1:13" s="2" customFormat="1" ht="28.5" customHeight="1" thickBot="1" x14ac:dyDescent="0.25">
      <c r="A8" s="425"/>
      <c r="B8" s="433" t="s">
        <v>693</v>
      </c>
      <c r="C8" s="434"/>
      <c r="D8" s="434"/>
      <c r="E8" s="434"/>
      <c r="F8" s="434"/>
      <c r="G8" s="434"/>
      <c r="H8" s="434"/>
      <c r="I8" s="434"/>
      <c r="J8" s="434"/>
      <c r="K8" s="434"/>
      <c r="L8" s="434"/>
      <c r="M8" s="435"/>
    </row>
    <row r="9" spans="1:13" s="1" customFormat="1" ht="28.5" customHeight="1" thickBot="1" x14ac:dyDescent="0.25">
      <c r="A9" s="425"/>
      <c r="B9" s="455"/>
      <c r="C9" s="455"/>
      <c r="D9" s="455"/>
      <c r="E9" s="455"/>
      <c r="F9" s="455"/>
      <c r="G9" s="455"/>
      <c r="H9" s="72"/>
      <c r="I9" s="72"/>
    </row>
    <row r="10" spans="1:13" s="1" customFormat="1" ht="34" customHeight="1" thickBot="1" x14ac:dyDescent="0.25">
      <c r="A10" s="425"/>
      <c r="B10" s="428" t="s">
        <v>206</v>
      </c>
      <c r="C10" s="430" t="s">
        <v>3</v>
      </c>
      <c r="D10" s="430" t="s">
        <v>22</v>
      </c>
      <c r="E10" s="430" t="s">
        <v>4</v>
      </c>
      <c r="F10" s="430" t="s">
        <v>10</v>
      </c>
      <c r="G10" s="430" t="s">
        <v>313</v>
      </c>
      <c r="H10" s="307" t="s">
        <v>734</v>
      </c>
      <c r="I10" s="307" t="s">
        <v>734</v>
      </c>
      <c r="J10" s="412" t="s">
        <v>8</v>
      </c>
      <c r="K10" s="410" t="s">
        <v>9</v>
      </c>
      <c r="L10" s="457" t="s">
        <v>7</v>
      </c>
      <c r="M10" s="457" t="s">
        <v>524</v>
      </c>
    </row>
    <row r="11" spans="1:13" s="3" customFormat="1" ht="25" customHeight="1" thickBot="1" x14ac:dyDescent="0.25">
      <c r="A11" s="425"/>
      <c r="B11" s="429"/>
      <c r="C11" s="431"/>
      <c r="D11" s="431"/>
      <c r="E11" s="431"/>
      <c r="F11" s="431"/>
      <c r="G11" s="431"/>
      <c r="H11" s="308" t="s">
        <v>735</v>
      </c>
      <c r="I11" s="308" t="s">
        <v>744</v>
      </c>
      <c r="J11" s="462"/>
      <c r="K11" s="461"/>
      <c r="L11" s="458"/>
      <c r="M11" s="458"/>
    </row>
    <row r="12" spans="1:13" s="7" customFormat="1" ht="88" customHeight="1" x14ac:dyDescent="0.2">
      <c r="A12" s="425"/>
      <c r="B12" s="445" t="s">
        <v>299</v>
      </c>
      <c r="C12" s="496" t="s">
        <v>300</v>
      </c>
      <c r="D12" s="496" t="s">
        <v>311</v>
      </c>
      <c r="E12" s="86" t="s">
        <v>302</v>
      </c>
      <c r="F12" s="86" t="s">
        <v>307</v>
      </c>
      <c r="G12" s="190">
        <v>1</v>
      </c>
      <c r="H12" s="355" t="s">
        <v>733</v>
      </c>
      <c r="I12" s="355" t="s">
        <v>733</v>
      </c>
      <c r="J12" s="279">
        <v>44927</v>
      </c>
      <c r="K12" s="279">
        <v>45291</v>
      </c>
      <c r="L12" s="171" t="s">
        <v>312</v>
      </c>
      <c r="M12" s="153"/>
    </row>
    <row r="13" spans="1:13" s="7" customFormat="1" ht="103" customHeight="1" x14ac:dyDescent="0.2">
      <c r="A13" s="425"/>
      <c r="B13" s="446"/>
      <c r="C13" s="414"/>
      <c r="D13" s="414"/>
      <c r="E13" s="479" t="s">
        <v>644</v>
      </c>
      <c r="F13" s="45" t="s">
        <v>645</v>
      </c>
      <c r="G13" s="239">
        <v>1</v>
      </c>
      <c r="H13" s="151">
        <v>1</v>
      </c>
      <c r="I13" s="151">
        <v>1</v>
      </c>
      <c r="J13" s="281">
        <v>44927</v>
      </c>
      <c r="K13" s="281">
        <v>45291</v>
      </c>
      <c r="L13" s="10" t="s">
        <v>312</v>
      </c>
      <c r="M13" s="142"/>
    </row>
    <row r="14" spans="1:13" s="7" customFormat="1" ht="103" customHeight="1" x14ac:dyDescent="0.2">
      <c r="A14" s="425"/>
      <c r="B14" s="446"/>
      <c r="C14" s="414"/>
      <c r="D14" s="414"/>
      <c r="E14" s="479"/>
      <c r="F14" s="45" t="s">
        <v>674</v>
      </c>
      <c r="G14" s="222" t="s">
        <v>306</v>
      </c>
      <c r="H14" s="284">
        <v>0.7</v>
      </c>
      <c r="I14" s="284">
        <v>0.7</v>
      </c>
      <c r="J14" s="281">
        <v>44927</v>
      </c>
      <c r="K14" s="281">
        <v>45291</v>
      </c>
      <c r="L14" s="10" t="s">
        <v>312</v>
      </c>
      <c r="M14" s="142"/>
    </row>
    <row r="15" spans="1:13" s="7" customFormat="1" ht="100" customHeight="1" x14ac:dyDescent="0.2">
      <c r="A15" s="425"/>
      <c r="B15" s="446"/>
      <c r="C15" s="414"/>
      <c r="D15" s="414"/>
      <c r="E15" s="479"/>
      <c r="F15" s="45" t="s">
        <v>675</v>
      </c>
      <c r="G15" s="222" t="s">
        <v>306</v>
      </c>
      <c r="H15" s="284">
        <v>0.7</v>
      </c>
      <c r="I15" s="284">
        <v>0.7</v>
      </c>
      <c r="J15" s="281">
        <v>44927</v>
      </c>
      <c r="K15" s="281">
        <v>45291</v>
      </c>
      <c r="L15" s="10" t="s">
        <v>312</v>
      </c>
      <c r="M15" s="142"/>
    </row>
    <row r="16" spans="1:13" s="7" customFormat="1" ht="94" customHeight="1" x14ac:dyDescent="0.2">
      <c r="A16" s="425"/>
      <c r="B16" s="446"/>
      <c r="C16" s="414"/>
      <c r="D16" s="414"/>
      <c r="E16" s="45" t="s">
        <v>303</v>
      </c>
      <c r="F16" s="45" t="s">
        <v>308</v>
      </c>
      <c r="G16" s="222" t="s">
        <v>306</v>
      </c>
      <c r="H16" s="284">
        <v>0.6</v>
      </c>
      <c r="I16" s="284">
        <v>0.6</v>
      </c>
      <c r="J16" s="281">
        <v>44927</v>
      </c>
      <c r="K16" s="281">
        <v>45291</v>
      </c>
      <c r="L16" s="10" t="s">
        <v>312</v>
      </c>
      <c r="M16" s="142"/>
    </row>
    <row r="17" spans="1:13" s="7" customFormat="1" ht="108" customHeight="1" x14ac:dyDescent="0.2">
      <c r="A17" s="425"/>
      <c r="B17" s="446"/>
      <c r="C17" s="414"/>
      <c r="D17" s="414"/>
      <c r="E17" s="45" t="s">
        <v>304</v>
      </c>
      <c r="F17" s="45" t="s">
        <v>309</v>
      </c>
      <c r="G17" s="260" t="s">
        <v>306</v>
      </c>
      <c r="H17" s="356">
        <v>0.6</v>
      </c>
      <c r="I17" s="356">
        <v>0.6</v>
      </c>
      <c r="J17" s="281">
        <v>44927</v>
      </c>
      <c r="K17" s="281">
        <v>45291</v>
      </c>
      <c r="L17" s="10" t="s">
        <v>312</v>
      </c>
      <c r="M17" s="142"/>
    </row>
    <row r="18" spans="1:13" s="7" customFormat="1" ht="76.5" customHeight="1" x14ac:dyDescent="0.15">
      <c r="A18" s="425"/>
      <c r="B18" s="446"/>
      <c r="C18" s="414"/>
      <c r="D18" s="414"/>
      <c r="E18" s="261" t="s">
        <v>305</v>
      </c>
      <c r="F18" s="45" t="s">
        <v>310</v>
      </c>
      <c r="G18" s="151">
        <v>1</v>
      </c>
      <c r="H18" s="373">
        <v>0.5</v>
      </c>
      <c r="I18" s="373">
        <v>0.5</v>
      </c>
      <c r="J18" s="281">
        <v>44927</v>
      </c>
      <c r="K18" s="281">
        <v>45291</v>
      </c>
      <c r="L18" s="10" t="s">
        <v>312</v>
      </c>
      <c r="M18" s="142"/>
    </row>
    <row r="19" spans="1:13" s="7" customFormat="1" ht="76.5" customHeight="1" x14ac:dyDescent="0.2">
      <c r="A19" s="425"/>
      <c r="B19" s="446"/>
      <c r="C19" s="414"/>
      <c r="D19" s="414"/>
      <c r="E19" s="45" t="s">
        <v>587</v>
      </c>
      <c r="F19" s="45" t="s">
        <v>509</v>
      </c>
      <c r="G19" s="151">
        <v>1</v>
      </c>
      <c r="H19" s="151" t="s">
        <v>733</v>
      </c>
      <c r="I19" s="151" t="s">
        <v>733</v>
      </c>
      <c r="J19" s="281">
        <v>44927</v>
      </c>
      <c r="K19" s="281">
        <v>45291</v>
      </c>
      <c r="L19" s="10" t="s">
        <v>312</v>
      </c>
      <c r="M19" s="142"/>
    </row>
    <row r="20" spans="1:13" s="7" customFormat="1" ht="76.5" customHeight="1" x14ac:dyDescent="0.2">
      <c r="A20" s="425"/>
      <c r="B20" s="446"/>
      <c r="C20" s="414"/>
      <c r="D20" s="414"/>
      <c r="E20" s="45" t="s">
        <v>588</v>
      </c>
      <c r="F20" s="45" t="s">
        <v>510</v>
      </c>
      <c r="G20" s="151">
        <v>1</v>
      </c>
      <c r="H20" s="151" t="s">
        <v>733</v>
      </c>
      <c r="I20" s="151" t="s">
        <v>733</v>
      </c>
      <c r="J20" s="281">
        <v>44927</v>
      </c>
      <c r="K20" s="281">
        <v>45291</v>
      </c>
      <c r="L20" s="10" t="s">
        <v>312</v>
      </c>
      <c r="M20" s="142"/>
    </row>
    <row r="21" spans="1:13" s="7" customFormat="1" ht="192" customHeight="1" x14ac:dyDescent="0.2">
      <c r="A21" s="425"/>
      <c r="B21" s="446"/>
      <c r="C21" s="530" t="s">
        <v>316</v>
      </c>
      <c r="D21" s="45" t="s">
        <v>314</v>
      </c>
      <c r="E21" s="56" t="s">
        <v>123</v>
      </c>
      <c r="F21" s="56" t="s">
        <v>124</v>
      </c>
      <c r="G21" s="259" t="s">
        <v>133</v>
      </c>
      <c r="H21" s="373">
        <v>1</v>
      </c>
      <c r="I21" s="284">
        <f>25/25</f>
        <v>1</v>
      </c>
      <c r="J21" s="281">
        <v>44927</v>
      </c>
      <c r="K21" s="281">
        <v>45291</v>
      </c>
      <c r="L21" s="10" t="s">
        <v>137</v>
      </c>
      <c r="M21" s="142"/>
    </row>
    <row r="22" spans="1:13" s="7" customFormat="1" ht="150" customHeight="1" x14ac:dyDescent="0.2">
      <c r="B22" s="446"/>
      <c r="C22" s="530"/>
      <c r="D22" s="45" t="s">
        <v>314</v>
      </c>
      <c r="E22" s="56" t="s">
        <v>125</v>
      </c>
      <c r="F22" s="56" t="s">
        <v>126</v>
      </c>
      <c r="G22" s="52" t="s">
        <v>133</v>
      </c>
      <c r="H22" s="55">
        <v>0.8</v>
      </c>
      <c r="I22" s="55">
        <f>29/48</f>
        <v>0.60416666666666663</v>
      </c>
      <c r="J22" s="281">
        <v>44927</v>
      </c>
      <c r="K22" s="281">
        <v>45291</v>
      </c>
      <c r="L22" s="10" t="s">
        <v>138</v>
      </c>
      <c r="M22" s="142"/>
    </row>
    <row r="23" spans="1:13" s="7" customFormat="1" ht="186" customHeight="1" x14ac:dyDescent="0.2">
      <c r="B23" s="446"/>
      <c r="C23" s="530"/>
      <c r="D23" s="414" t="s">
        <v>315</v>
      </c>
      <c r="E23" s="56" t="s">
        <v>127</v>
      </c>
      <c r="F23" s="56" t="s">
        <v>128</v>
      </c>
      <c r="G23" s="259" t="s">
        <v>134</v>
      </c>
      <c r="H23" s="284">
        <f>25/25</f>
        <v>1</v>
      </c>
      <c r="I23" s="284">
        <f>25/25</f>
        <v>1</v>
      </c>
      <c r="J23" s="281">
        <v>44927</v>
      </c>
      <c r="K23" s="281">
        <v>45291</v>
      </c>
      <c r="L23" s="10" t="s">
        <v>136</v>
      </c>
      <c r="M23" s="142"/>
    </row>
    <row r="24" spans="1:13" s="7" customFormat="1" ht="188" customHeight="1" x14ac:dyDescent="0.2">
      <c r="B24" s="446"/>
      <c r="C24" s="530"/>
      <c r="D24" s="414"/>
      <c r="E24" s="56" t="s">
        <v>129</v>
      </c>
      <c r="F24" s="56" t="s">
        <v>542</v>
      </c>
      <c r="G24" s="259" t="s">
        <v>135</v>
      </c>
      <c r="H24" s="357">
        <v>0.83</v>
      </c>
      <c r="I24" s="284">
        <v>0.89</v>
      </c>
      <c r="J24" s="281">
        <v>44927</v>
      </c>
      <c r="K24" s="281">
        <v>45291</v>
      </c>
      <c r="L24" s="30" t="s">
        <v>508</v>
      </c>
      <c r="M24" s="214"/>
    </row>
    <row r="25" spans="1:13" s="7" customFormat="1" ht="58" customHeight="1" x14ac:dyDescent="0.2">
      <c r="B25" s="446"/>
      <c r="C25" s="530"/>
      <c r="D25" s="414"/>
      <c r="E25" s="56" t="s">
        <v>130</v>
      </c>
      <c r="F25" s="56" t="s">
        <v>131</v>
      </c>
      <c r="G25" s="259">
        <v>4</v>
      </c>
      <c r="H25" s="357">
        <v>0.25</v>
      </c>
      <c r="I25" s="357">
        <v>0.25</v>
      </c>
      <c r="J25" s="281">
        <v>44927</v>
      </c>
      <c r="K25" s="281">
        <v>45291</v>
      </c>
      <c r="L25" s="10" t="s">
        <v>138</v>
      </c>
      <c r="M25" s="142"/>
    </row>
    <row r="26" spans="1:13" s="7" customFormat="1" ht="143" customHeight="1" thickBot="1" x14ac:dyDescent="0.25">
      <c r="B26" s="447"/>
      <c r="C26" s="180" t="s">
        <v>320</v>
      </c>
      <c r="D26" s="180" t="s">
        <v>318</v>
      </c>
      <c r="E26" s="174" t="s">
        <v>393</v>
      </c>
      <c r="F26" s="175" t="s">
        <v>390</v>
      </c>
      <c r="G26" s="74">
        <v>4</v>
      </c>
      <c r="H26" s="367">
        <v>0.25</v>
      </c>
      <c r="I26" s="269">
        <v>0.5</v>
      </c>
      <c r="J26" s="282">
        <v>44927</v>
      </c>
      <c r="K26" s="282">
        <v>45291</v>
      </c>
      <c r="L26" s="176" t="s">
        <v>392</v>
      </c>
      <c r="M26" s="24"/>
    </row>
    <row r="27" spans="1:13" ht="26" customHeight="1" x14ac:dyDescent="0.2">
      <c r="H27" s="20">
        <f>AVERAGE(H12:H26)</f>
        <v>0.68583333333333341</v>
      </c>
      <c r="I27" s="20">
        <f>AVERAGE(I12:I26)</f>
        <v>0.69534722222222223</v>
      </c>
      <c r="L27" s="425" t="s">
        <v>583</v>
      </c>
      <c r="M27" s="425"/>
    </row>
  </sheetData>
  <mergeCells count="29">
    <mergeCell ref="L1:M1"/>
    <mergeCell ref="L2:M2"/>
    <mergeCell ref="B6:M6"/>
    <mergeCell ref="B7:M7"/>
    <mergeCell ref="B8:M8"/>
    <mergeCell ref="B12:B26"/>
    <mergeCell ref="L10:L11"/>
    <mergeCell ref="M10:M11"/>
    <mergeCell ref="J10:J11"/>
    <mergeCell ref="D12:D20"/>
    <mergeCell ref="D23:D25"/>
    <mergeCell ref="C21:C25"/>
    <mergeCell ref="C12:C20"/>
    <mergeCell ref="L27:M27"/>
    <mergeCell ref="K10:K11"/>
    <mergeCell ref="A1:A21"/>
    <mergeCell ref="B9:G9"/>
    <mergeCell ref="B10:B11"/>
    <mergeCell ref="D10:D11"/>
    <mergeCell ref="C10:C11"/>
    <mergeCell ref="E10:E11"/>
    <mergeCell ref="F10:F11"/>
    <mergeCell ref="G10:G11"/>
    <mergeCell ref="B5:M5"/>
    <mergeCell ref="B1:C4"/>
    <mergeCell ref="E13:E15"/>
    <mergeCell ref="L3:M3"/>
    <mergeCell ref="L4:M4"/>
    <mergeCell ref="D1:K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M27"/>
  <sheetViews>
    <sheetView topLeftCell="E2" zoomScale="89" zoomScaleNormal="30" workbookViewId="0">
      <selection activeCell="I22" sqref="I22"/>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9" width="21" style="4" customWidth="1"/>
    <col min="10" max="10" width="17.5" style="4" customWidth="1"/>
    <col min="11" max="11" width="16" style="4" customWidth="1"/>
    <col min="12" max="12" width="20.1640625" style="4" customWidth="1"/>
    <col min="13" max="13" width="24.83203125" style="4" customWidth="1"/>
    <col min="14"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79" width="11.5" style="4"/>
    <col min="16380" max="16384" width="11.5" style="4" customWidth="1"/>
  </cols>
  <sheetData>
    <row r="1" spans="1:13" s="1" customFormat="1" ht="21.75" customHeight="1" x14ac:dyDescent="0.2">
      <c r="A1" s="425"/>
      <c r="B1" s="436"/>
      <c r="C1" s="437"/>
      <c r="D1" s="419" t="s">
        <v>19</v>
      </c>
      <c r="E1" s="420"/>
      <c r="F1" s="420"/>
      <c r="G1" s="420"/>
      <c r="H1" s="420"/>
      <c r="I1" s="420"/>
      <c r="J1" s="420"/>
      <c r="K1" s="421"/>
      <c r="L1" s="492" t="s">
        <v>0</v>
      </c>
      <c r="M1" s="493"/>
    </row>
    <row r="2" spans="1:13" s="1" customFormat="1" ht="21.75" customHeight="1" x14ac:dyDescent="0.2">
      <c r="A2" s="425"/>
      <c r="B2" s="438"/>
      <c r="C2" s="439"/>
      <c r="D2" s="419"/>
      <c r="E2" s="420"/>
      <c r="F2" s="420"/>
      <c r="G2" s="420"/>
      <c r="H2" s="420"/>
      <c r="I2" s="420"/>
      <c r="J2" s="420"/>
      <c r="K2" s="421"/>
      <c r="L2" s="494" t="s">
        <v>731</v>
      </c>
      <c r="M2" s="495"/>
    </row>
    <row r="3" spans="1:13" s="1" customFormat="1" ht="21.75" customHeight="1" x14ac:dyDescent="0.2">
      <c r="A3" s="425"/>
      <c r="B3" s="438"/>
      <c r="C3" s="439"/>
      <c r="D3" s="419"/>
      <c r="E3" s="420"/>
      <c r="F3" s="420"/>
      <c r="G3" s="420"/>
      <c r="H3" s="420"/>
      <c r="I3" s="420"/>
      <c r="J3" s="420"/>
      <c r="K3" s="421"/>
      <c r="L3" s="494" t="s">
        <v>103</v>
      </c>
      <c r="M3" s="495"/>
    </row>
    <row r="4" spans="1:13" s="1" customFormat="1" ht="21.75" customHeight="1" thickBot="1" x14ac:dyDescent="0.25">
      <c r="A4" s="425"/>
      <c r="B4" s="440"/>
      <c r="C4" s="441"/>
      <c r="D4" s="419"/>
      <c r="E4" s="420"/>
      <c r="F4" s="420"/>
      <c r="G4" s="420"/>
      <c r="H4" s="420"/>
      <c r="I4" s="420"/>
      <c r="J4" s="420"/>
      <c r="K4" s="421"/>
      <c r="L4" s="490" t="s">
        <v>1</v>
      </c>
      <c r="M4" s="491"/>
    </row>
    <row r="5" spans="1:13" s="1" customFormat="1" ht="28.5" customHeight="1" thickBot="1" x14ac:dyDescent="0.25">
      <c r="A5" s="425"/>
      <c r="B5" s="489"/>
      <c r="C5" s="489"/>
      <c r="D5" s="489"/>
      <c r="E5" s="489"/>
      <c r="F5" s="489"/>
      <c r="G5" s="489"/>
      <c r="H5" s="72"/>
      <c r="I5" s="72"/>
    </row>
    <row r="6" spans="1:13" s="1" customFormat="1" ht="28.5" customHeight="1" thickBot="1" x14ac:dyDescent="0.25">
      <c r="A6" s="425"/>
      <c r="B6" s="433" t="s">
        <v>694</v>
      </c>
      <c r="C6" s="434"/>
      <c r="D6" s="434"/>
      <c r="E6" s="434"/>
      <c r="F6" s="434"/>
      <c r="G6" s="434"/>
      <c r="H6" s="434"/>
      <c r="I6" s="434"/>
      <c r="J6" s="434"/>
      <c r="K6" s="434"/>
      <c r="L6" s="434"/>
      <c r="M6" s="435"/>
    </row>
    <row r="7" spans="1:13" s="1" customFormat="1" ht="28.5" customHeight="1" thickBot="1" x14ac:dyDescent="0.25">
      <c r="A7" s="425"/>
      <c r="B7" s="433" t="s">
        <v>223</v>
      </c>
      <c r="C7" s="434"/>
      <c r="D7" s="434"/>
      <c r="E7" s="434"/>
      <c r="F7" s="434"/>
      <c r="G7" s="434"/>
      <c r="H7" s="434"/>
      <c r="I7" s="434"/>
      <c r="J7" s="434"/>
      <c r="K7" s="434"/>
      <c r="L7" s="434"/>
      <c r="M7" s="435"/>
    </row>
    <row r="8" spans="1:13" s="2" customFormat="1" ht="28.5" customHeight="1" thickBot="1" x14ac:dyDescent="0.25">
      <c r="A8" s="425"/>
      <c r="B8" s="433" t="s">
        <v>693</v>
      </c>
      <c r="C8" s="434"/>
      <c r="D8" s="434"/>
      <c r="E8" s="434"/>
      <c r="F8" s="434"/>
      <c r="G8" s="434"/>
      <c r="H8" s="434"/>
      <c r="I8" s="434"/>
      <c r="J8" s="434"/>
      <c r="K8" s="434"/>
      <c r="L8" s="434"/>
      <c r="M8" s="435"/>
    </row>
    <row r="9" spans="1:13" s="1" customFormat="1" ht="28.5" customHeight="1" thickBot="1" x14ac:dyDescent="0.25">
      <c r="A9" s="425"/>
      <c r="B9" s="455"/>
      <c r="C9" s="455"/>
      <c r="D9" s="455"/>
      <c r="E9" s="455"/>
      <c r="F9" s="455"/>
      <c r="G9" s="455"/>
      <c r="H9" s="72"/>
      <c r="I9" s="72"/>
    </row>
    <row r="10" spans="1:13" s="1" customFormat="1" ht="28.5" customHeight="1" thickBot="1" x14ac:dyDescent="0.25">
      <c r="A10" s="425"/>
      <c r="B10" s="428" t="s">
        <v>206</v>
      </c>
      <c r="C10" s="430" t="s">
        <v>3</v>
      </c>
      <c r="D10" s="430" t="s">
        <v>22</v>
      </c>
      <c r="E10" s="430" t="s">
        <v>4</v>
      </c>
      <c r="F10" s="430" t="s">
        <v>10</v>
      </c>
      <c r="G10" s="430" t="s">
        <v>313</v>
      </c>
      <c r="H10" s="307" t="s">
        <v>734</v>
      </c>
      <c r="I10" s="307" t="s">
        <v>734</v>
      </c>
      <c r="J10" s="412" t="s">
        <v>8</v>
      </c>
      <c r="K10" s="410" t="s">
        <v>9</v>
      </c>
      <c r="L10" s="457" t="s">
        <v>7</v>
      </c>
      <c r="M10" s="412" t="s">
        <v>584</v>
      </c>
    </row>
    <row r="11" spans="1:13" s="3" customFormat="1" ht="28.5" customHeight="1" thickBot="1" x14ac:dyDescent="0.25">
      <c r="A11" s="425"/>
      <c r="B11" s="429"/>
      <c r="C11" s="431"/>
      <c r="D11" s="431"/>
      <c r="E11" s="431"/>
      <c r="F11" s="431"/>
      <c r="G11" s="431"/>
      <c r="H11" s="308" t="s">
        <v>735</v>
      </c>
      <c r="I11" s="308" t="s">
        <v>744</v>
      </c>
      <c r="J11" s="462"/>
      <c r="K11" s="461"/>
      <c r="L11" s="458"/>
      <c r="M11" s="462"/>
    </row>
    <row r="12" spans="1:13" s="7" customFormat="1" ht="51.75" customHeight="1" x14ac:dyDescent="0.2">
      <c r="B12" s="445" t="s">
        <v>301</v>
      </c>
      <c r="C12" s="539" t="s">
        <v>320</v>
      </c>
      <c r="D12" s="540" t="s">
        <v>318</v>
      </c>
      <c r="E12" s="537" t="s">
        <v>212</v>
      </c>
      <c r="F12" s="117" t="s">
        <v>386</v>
      </c>
      <c r="G12" s="21">
        <v>3</v>
      </c>
      <c r="H12" s="354">
        <v>0.33300000000000002</v>
      </c>
      <c r="I12" s="354">
        <v>0.66600000000000004</v>
      </c>
      <c r="J12" s="279">
        <v>44927</v>
      </c>
      <c r="K12" s="279">
        <v>45291</v>
      </c>
      <c r="L12" s="70" t="s">
        <v>551</v>
      </c>
      <c r="M12" s="169"/>
    </row>
    <row r="13" spans="1:13" s="7" customFormat="1" ht="54.75" customHeight="1" x14ac:dyDescent="0.2">
      <c r="B13" s="446"/>
      <c r="C13" s="530"/>
      <c r="D13" s="535"/>
      <c r="E13" s="538"/>
      <c r="F13" s="50" t="s">
        <v>387</v>
      </c>
      <c r="G13" s="52">
        <v>4</v>
      </c>
      <c r="H13" s="55">
        <v>0.25</v>
      </c>
      <c r="I13" s="55">
        <v>0.5</v>
      </c>
      <c r="J13" s="281">
        <v>44927</v>
      </c>
      <c r="K13" s="281">
        <v>45291</v>
      </c>
      <c r="L13" s="46" t="s">
        <v>551</v>
      </c>
      <c r="M13" s="169"/>
    </row>
    <row r="14" spans="1:13" ht="82.5" customHeight="1" x14ac:dyDescent="0.2">
      <c r="B14" s="446"/>
      <c r="C14" s="530"/>
      <c r="D14" s="535"/>
      <c r="E14" s="229" t="s">
        <v>322</v>
      </c>
      <c r="F14" s="10" t="s">
        <v>544</v>
      </c>
      <c r="G14" s="52">
        <v>12</v>
      </c>
      <c r="H14" s="55">
        <v>0.25</v>
      </c>
      <c r="I14" s="55">
        <v>0.5</v>
      </c>
      <c r="J14" s="281">
        <v>44927</v>
      </c>
      <c r="K14" s="281">
        <v>45291</v>
      </c>
      <c r="L14" s="46" t="s">
        <v>551</v>
      </c>
      <c r="M14" s="169"/>
    </row>
    <row r="15" spans="1:13" ht="81" customHeight="1" x14ac:dyDescent="0.2">
      <c r="B15" s="446"/>
      <c r="C15" s="530"/>
      <c r="D15" s="535"/>
      <c r="E15" s="229" t="s">
        <v>406</v>
      </c>
      <c r="F15" s="10" t="s">
        <v>323</v>
      </c>
      <c r="G15" s="52">
        <v>12</v>
      </c>
      <c r="H15" s="55">
        <v>0.25</v>
      </c>
      <c r="I15" s="55">
        <v>0.5</v>
      </c>
      <c r="J15" s="281">
        <v>44927</v>
      </c>
      <c r="K15" s="281">
        <v>45291</v>
      </c>
      <c r="L15" s="46" t="s">
        <v>551</v>
      </c>
      <c r="M15" s="169"/>
    </row>
    <row r="16" spans="1:13" ht="81" customHeight="1" x14ac:dyDescent="0.2">
      <c r="B16" s="446"/>
      <c r="C16" s="530"/>
      <c r="D16" s="535"/>
      <c r="E16" s="538" t="s">
        <v>407</v>
      </c>
      <c r="F16" s="10" t="s">
        <v>391</v>
      </c>
      <c r="G16" s="52">
        <v>4</v>
      </c>
      <c r="H16" s="55">
        <v>0.25</v>
      </c>
      <c r="I16" s="55">
        <v>0.5</v>
      </c>
      <c r="J16" s="281">
        <v>44927</v>
      </c>
      <c r="K16" s="281">
        <v>45291</v>
      </c>
      <c r="L16" s="46" t="s">
        <v>551</v>
      </c>
      <c r="M16" s="169"/>
    </row>
    <row r="17" spans="2:13" ht="81" customHeight="1" x14ac:dyDescent="0.2">
      <c r="B17" s="446"/>
      <c r="C17" s="530"/>
      <c r="D17" s="535"/>
      <c r="E17" s="538"/>
      <c r="F17" s="10" t="s">
        <v>388</v>
      </c>
      <c r="G17" s="52">
        <v>4</v>
      </c>
      <c r="H17" s="55">
        <v>0.25</v>
      </c>
      <c r="I17" s="55">
        <v>0.5</v>
      </c>
      <c r="J17" s="281">
        <v>44927</v>
      </c>
      <c r="K17" s="281">
        <v>45291</v>
      </c>
      <c r="L17" s="46" t="s">
        <v>551</v>
      </c>
      <c r="M17" s="169"/>
    </row>
    <row r="18" spans="2:13" ht="81" customHeight="1" x14ac:dyDescent="0.2">
      <c r="B18" s="446"/>
      <c r="C18" s="530"/>
      <c r="D18" s="535"/>
      <c r="E18" s="538"/>
      <c r="F18" s="10" t="s">
        <v>390</v>
      </c>
      <c r="G18" s="52">
        <v>4</v>
      </c>
      <c r="H18" s="55">
        <v>0.25</v>
      </c>
      <c r="I18" s="55">
        <v>0.5</v>
      </c>
      <c r="J18" s="281">
        <v>44927</v>
      </c>
      <c r="K18" s="281">
        <v>45291</v>
      </c>
      <c r="L18" s="46" t="s">
        <v>672</v>
      </c>
      <c r="M18" s="169"/>
    </row>
    <row r="19" spans="2:13" ht="81" customHeight="1" x14ac:dyDescent="0.2">
      <c r="B19" s="446"/>
      <c r="C19" s="530"/>
      <c r="D19" s="535"/>
      <c r="E19" s="538"/>
      <c r="F19" s="10" t="s">
        <v>389</v>
      </c>
      <c r="G19" s="52">
        <v>4</v>
      </c>
      <c r="H19" s="55">
        <v>0.25</v>
      </c>
      <c r="I19" s="55">
        <v>0.5</v>
      </c>
      <c r="J19" s="281">
        <v>44927</v>
      </c>
      <c r="K19" s="281">
        <v>45291</v>
      </c>
      <c r="L19" s="46" t="s">
        <v>672</v>
      </c>
      <c r="M19" s="169"/>
    </row>
    <row r="20" spans="2:13" ht="81" customHeight="1" x14ac:dyDescent="0.2">
      <c r="B20" s="446"/>
      <c r="C20" s="530"/>
      <c r="D20" s="535"/>
      <c r="E20" s="229" t="s">
        <v>319</v>
      </c>
      <c r="F20" s="10" t="s">
        <v>324</v>
      </c>
      <c r="G20" s="52">
        <v>12</v>
      </c>
      <c r="H20" s="55">
        <v>0.25</v>
      </c>
      <c r="I20" s="55">
        <v>0.5</v>
      </c>
      <c r="J20" s="281">
        <v>44927</v>
      </c>
      <c r="K20" s="281">
        <v>45291</v>
      </c>
      <c r="L20" s="46" t="s">
        <v>551</v>
      </c>
      <c r="M20" s="169"/>
    </row>
    <row r="21" spans="2:13" ht="81" customHeight="1" x14ac:dyDescent="0.2">
      <c r="B21" s="446"/>
      <c r="C21" s="530"/>
      <c r="D21" s="535"/>
      <c r="E21" s="78" t="s">
        <v>647</v>
      </c>
      <c r="F21" s="78" t="s">
        <v>648</v>
      </c>
      <c r="G21" s="240">
        <v>2</v>
      </c>
      <c r="H21" s="344" t="s">
        <v>733</v>
      </c>
      <c r="I21" s="344">
        <v>0.5</v>
      </c>
      <c r="J21" s="281">
        <v>44927</v>
      </c>
      <c r="K21" s="281">
        <v>45291</v>
      </c>
      <c r="L21" s="215" t="s">
        <v>101</v>
      </c>
      <c r="M21" s="169"/>
    </row>
    <row r="22" spans="2:13" ht="88" customHeight="1" x14ac:dyDescent="0.2">
      <c r="B22" s="446"/>
      <c r="C22" s="530"/>
      <c r="D22" s="535"/>
      <c r="E22" s="229" t="s">
        <v>409</v>
      </c>
      <c r="F22" s="324" t="s">
        <v>329</v>
      </c>
      <c r="G22" s="41">
        <v>0.85</v>
      </c>
      <c r="H22" s="41" t="s">
        <v>733</v>
      </c>
      <c r="I22" s="41">
        <f>7/7</f>
        <v>1</v>
      </c>
      <c r="J22" s="281">
        <v>44927</v>
      </c>
      <c r="K22" s="281">
        <v>45291</v>
      </c>
      <c r="L22" s="46" t="s">
        <v>551</v>
      </c>
      <c r="M22" s="169"/>
    </row>
    <row r="23" spans="2:13" ht="137.25" customHeight="1" x14ac:dyDescent="0.2">
      <c r="B23" s="446"/>
      <c r="C23" s="45" t="s">
        <v>62</v>
      </c>
      <c r="D23" s="230" t="s">
        <v>321</v>
      </c>
      <c r="E23" s="78" t="s">
        <v>408</v>
      </c>
      <c r="F23" s="78" t="s">
        <v>317</v>
      </c>
      <c r="G23" s="55">
        <v>1</v>
      </c>
      <c r="H23" s="55">
        <v>0.25</v>
      </c>
      <c r="I23" s="55">
        <v>0.5</v>
      </c>
      <c r="J23" s="281">
        <v>44927</v>
      </c>
      <c r="K23" s="281">
        <v>45291</v>
      </c>
      <c r="L23" s="46" t="s">
        <v>551</v>
      </c>
      <c r="M23" s="169"/>
    </row>
    <row r="24" spans="2:13" ht="116" customHeight="1" x14ac:dyDescent="0.2">
      <c r="B24" s="446"/>
      <c r="C24" s="230" t="s">
        <v>61</v>
      </c>
      <c r="D24" s="90" t="s">
        <v>37</v>
      </c>
      <c r="E24" s="78" t="s">
        <v>649</v>
      </c>
      <c r="F24" s="78" t="s">
        <v>650</v>
      </c>
      <c r="G24" s="240">
        <v>1</v>
      </c>
      <c r="H24" s="344">
        <v>1</v>
      </c>
      <c r="I24" s="344">
        <v>1</v>
      </c>
      <c r="J24" s="281">
        <v>44927</v>
      </c>
      <c r="K24" s="281">
        <v>45291</v>
      </c>
      <c r="L24" s="46" t="s">
        <v>551</v>
      </c>
      <c r="M24" s="79"/>
    </row>
    <row r="25" spans="2:13" ht="78" customHeight="1" x14ac:dyDescent="0.2">
      <c r="B25" s="446"/>
      <c r="C25" s="535" t="s">
        <v>234</v>
      </c>
      <c r="D25" s="531" t="s">
        <v>229</v>
      </c>
      <c r="E25" s="533" t="s">
        <v>651</v>
      </c>
      <c r="F25" s="78" t="s">
        <v>691</v>
      </c>
      <c r="G25" s="240">
        <v>3</v>
      </c>
      <c r="H25" s="344" t="s">
        <v>733</v>
      </c>
      <c r="I25" s="344" t="s">
        <v>733</v>
      </c>
      <c r="J25" s="281">
        <v>44927</v>
      </c>
      <c r="K25" s="281">
        <v>45291</v>
      </c>
      <c r="L25" s="46" t="s">
        <v>551</v>
      </c>
      <c r="M25" s="297"/>
    </row>
    <row r="26" spans="2:13" ht="72" customHeight="1" thickBot="1" x14ac:dyDescent="0.25">
      <c r="B26" s="447"/>
      <c r="C26" s="536"/>
      <c r="D26" s="532"/>
      <c r="E26" s="534"/>
      <c r="F26" s="82" t="s">
        <v>671</v>
      </c>
      <c r="G26" s="228">
        <v>3</v>
      </c>
      <c r="H26" s="296" t="s">
        <v>733</v>
      </c>
      <c r="I26" s="296" t="s">
        <v>733</v>
      </c>
      <c r="J26" s="282">
        <v>44927</v>
      </c>
      <c r="K26" s="282">
        <v>45291</v>
      </c>
      <c r="L26" s="71" t="s">
        <v>551</v>
      </c>
      <c r="M26" s="83"/>
    </row>
    <row r="27" spans="2:13" x14ac:dyDescent="0.2">
      <c r="H27" s="368">
        <f>AVERAGE(H12:H26)</f>
        <v>0.32572727272727275</v>
      </c>
      <c r="I27" s="368">
        <f>AVERAGE(I12:I26)</f>
        <v>0.58969230769230774</v>
      </c>
    </row>
  </sheetData>
  <mergeCells count="30">
    <mergeCell ref="A1:A11"/>
    <mergeCell ref="E10:E11"/>
    <mergeCell ref="F10:F11"/>
    <mergeCell ref="G10:G11"/>
    <mergeCell ref="B5:G5"/>
    <mergeCell ref="B1:C4"/>
    <mergeCell ref="B9:G9"/>
    <mergeCell ref="B10:B11"/>
    <mergeCell ref="D10:D11"/>
    <mergeCell ref="C10:C11"/>
    <mergeCell ref="B7:M7"/>
    <mergeCell ref="B8:M8"/>
    <mergeCell ref="L2:M2"/>
    <mergeCell ref="L3:M3"/>
    <mergeCell ref="L4:M4"/>
    <mergeCell ref="D1:K4"/>
    <mergeCell ref="L1:M1"/>
    <mergeCell ref="B6:M6"/>
    <mergeCell ref="B12:B26"/>
    <mergeCell ref="D25:D26"/>
    <mergeCell ref="E25:E26"/>
    <mergeCell ref="C25:C26"/>
    <mergeCell ref="L10:L11"/>
    <mergeCell ref="J10:J11"/>
    <mergeCell ref="E12:E13"/>
    <mergeCell ref="C12:C22"/>
    <mergeCell ref="D12:D22"/>
    <mergeCell ref="E16:E19"/>
    <mergeCell ref="M10:M11"/>
    <mergeCell ref="K10:K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M25"/>
  <sheetViews>
    <sheetView topLeftCell="G19" zoomScale="89" zoomScaleNormal="60" workbookViewId="0">
      <selection activeCell="M23" sqref="M23"/>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9" width="20.83203125" style="4" customWidth="1"/>
    <col min="10" max="10" width="18.1640625" style="4" customWidth="1"/>
    <col min="11" max="11" width="20.6640625" style="4" customWidth="1"/>
    <col min="12" max="12" width="18.83203125" style="4" customWidth="1"/>
    <col min="13" max="13" width="23.33203125" style="4" customWidth="1"/>
    <col min="14" max="238" width="10.8320312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0.8320312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0.8320312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0.8320312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0.8320312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0.8320312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0.8320312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0.8320312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0.8320312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0.8320312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0.8320312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0.8320312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0.8320312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0.8320312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0.8320312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0.8320312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0.8320312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0.8320312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0.8320312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0.8320312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0.8320312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0.8320312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0.8320312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0.8320312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0.8320312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0.8320312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0.8320312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0.8320312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0.8320312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0.8320312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0.8320312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0.8320312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0.8320312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0.8320312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0.8320312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0.8320312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0.8320312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0.8320312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0.8320312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0.8320312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0.8320312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0.8320312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0.8320312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0.8320312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0.8320312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0.8320312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0.8320312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0.8320312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0.8320312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0.8320312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0.8320312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0.8320312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0.8320312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0.8320312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0.8320312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0.8320312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0.8320312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0.8320312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0.8320312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0.8320312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0.8320312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0.8320312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0.8320312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0.83203125" style="4"/>
    <col min="16377" max="16384" width="11.5" style="4" customWidth="1"/>
  </cols>
  <sheetData>
    <row r="1" spans="1:13" s="1" customFormat="1" ht="21.75" customHeight="1" x14ac:dyDescent="0.2">
      <c r="A1" s="425"/>
      <c r="B1" s="436"/>
      <c r="C1" s="437"/>
      <c r="D1" s="416" t="s">
        <v>17</v>
      </c>
      <c r="E1" s="417"/>
      <c r="F1" s="417"/>
      <c r="G1" s="417"/>
      <c r="H1" s="417"/>
      <c r="I1" s="417"/>
      <c r="J1" s="417"/>
      <c r="K1" s="418"/>
      <c r="L1" s="492" t="s">
        <v>0</v>
      </c>
      <c r="M1" s="493"/>
    </row>
    <row r="2" spans="1:13" s="1" customFormat="1" ht="21.75" customHeight="1" x14ac:dyDescent="0.2">
      <c r="A2" s="425"/>
      <c r="B2" s="438"/>
      <c r="C2" s="439"/>
      <c r="D2" s="419"/>
      <c r="E2" s="420"/>
      <c r="F2" s="420"/>
      <c r="G2" s="420"/>
      <c r="H2" s="420"/>
      <c r="I2" s="420"/>
      <c r="J2" s="420"/>
      <c r="K2" s="421"/>
      <c r="L2" s="494" t="s">
        <v>731</v>
      </c>
      <c r="M2" s="495"/>
    </row>
    <row r="3" spans="1:13" s="1" customFormat="1" ht="21.75" customHeight="1" x14ac:dyDescent="0.2">
      <c r="A3" s="425"/>
      <c r="B3" s="438"/>
      <c r="C3" s="439"/>
      <c r="D3" s="419"/>
      <c r="E3" s="420"/>
      <c r="F3" s="420"/>
      <c r="G3" s="420"/>
      <c r="H3" s="420"/>
      <c r="I3" s="420"/>
      <c r="J3" s="420"/>
      <c r="K3" s="421"/>
      <c r="L3" s="494" t="s">
        <v>103</v>
      </c>
      <c r="M3" s="495"/>
    </row>
    <row r="4" spans="1:13" s="1" customFormat="1" ht="21.75" customHeight="1" thickBot="1" x14ac:dyDescent="0.25">
      <c r="A4" s="425"/>
      <c r="B4" s="440"/>
      <c r="C4" s="441"/>
      <c r="D4" s="422"/>
      <c r="E4" s="423"/>
      <c r="F4" s="423"/>
      <c r="G4" s="423"/>
      <c r="H4" s="423"/>
      <c r="I4" s="423"/>
      <c r="J4" s="423"/>
      <c r="K4" s="424"/>
      <c r="L4" s="490" t="s">
        <v>1</v>
      </c>
      <c r="M4" s="491"/>
    </row>
    <row r="5" spans="1:13" s="1" customFormat="1" ht="18.75" customHeight="1" thickBot="1" x14ac:dyDescent="0.25">
      <c r="A5" s="425"/>
      <c r="B5" s="426"/>
      <c r="C5" s="426"/>
      <c r="D5" s="426"/>
      <c r="E5" s="426"/>
      <c r="F5" s="426"/>
      <c r="G5" s="426"/>
      <c r="H5" s="426"/>
      <c r="I5" s="426"/>
      <c r="J5" s="426"/>
      <c r="K5" s="426"/>
      <c r="L5" s="426"/>
      <c r="M5" s="426"/>
    </row>
    <row r="6" spans="1:13" s="1" customFormat="1" ht="28.5" customHeight="1" thickBot="1" x14ac:dyDescent="0.25">
      <c r="A6" s="425"/>
      <c r="B6" s="433" t="s">
        <v>694</v>
      </c>
      <c r="C6" s="434"/>
      <c r="D6" s="434"/>
      <c r="E6" s="434"/>
      <c r="F6" s="434"/>
      <c r="G6" s="434"/>
      <c r="H6" s="434"/>
      <c r="I6" s="434"/>
      <c r="J6" s="434"/>
      <c r="K6" s="434"/>
      <c r="L6" s="434"/>
      <c r="M6" s="435"/>
    </row>
    <row r="7" spans="1:13" s="1" customFormat="1" ht="28.5" customHeight="1" thickBot="1" x14ac:dyDescent="0.25">
      <c r="A7" s="425"/>
      <c r="B7" s="433" t="s">
        <v>223</v>
      </c>
      <c r="C7" s="434"/>
      <c r="D7" s="434"/>
      <c r="E7" s="434"/>
      <c r="F7" s="434"/>
      <c r="G7" s="434"/>
      <c r="H7" s="434"/>
      <c r="I7" s="434"/>
      <c r="J7" s="434"/>
      <c r="K7" s="434"/>
      <c r="L7" s="434"/>
      <c r="M7" s="435"/>
    </row>
    <row r="8" spans="1:13" s="2" customFormat="1" ht="28.5" customHeight="1" thickBot="1" x14ac:dyDescent="0.25">
      <c r="A8" s="425"/>
      <c r="B8" s="433" t="s">
        <v>693</v>
      </c>
      <c r="C8" s="434"/>
      <c r="D8" s="434"/>
      <c r="E8" s="434"/>
      <c r="F8" s="434"/>
      <c r="G8" s="434"/>
      <c r="H8" s="434"/>
      <c r="I8" s="434"/>
      <c r="J8" s="434"/>
      <c r="K8" s="434"/>
      <c r="L8" s="434"/>
      <c r="M8" s="435"/>
    </row>
    <row r="9" spans="1:13" s="1" customFormat="1" ht="28.5" customHeight="1" thickBot="1" x14ac:dyDescent="0.25">
      <c r="A9" s="425"/>
      <c r="B9" s="455"/>
      <c r="C9" s="455"/>
      <c r="D9" s="455"/>
      <c r="E9" s="455"/>
      <c r="F9" s="455"/>
      <c r="G9" s="455"/>
      <c r="H9" s="72"/>
      <c r="I9" s="72"/>
    </row>
    <row r="10" spans="1:13" s="1" customFormat="1" ht="28.5" customHeight="1" thickBot="1" x14ac:dyDescent="0.25">
      <c r="A10" s="425"/>
      <c r="B10" s="428" t="s">
        <v>206</v>
      </c>
      <c r="C10" s="430" t="s">
        <v>3</v>
      </c>
      <c r="D10" s="430" t="s">
        <v>22</v>
      </c>
      <c r="E10" s="430" t="s">
        <v>4</v>
      </c>
      <c r="F10" s="430" t="s">
        <v>10</v>
      </c>
      <c r="G10" s="430" t="s">
        <v>313</v>
      </c>
      <c r="H10" s="307" t="s">
        <v>734</v>
      </c>
      <c r="I10" s="307" t="s">
        <v>734</v>
      </c>
      <c r="J10" s="410" t="s">
        <v>545</v>
      </c>
      <c r="K10" s="410" t="s">
        <v>9</v>
      </c>
      <c r="L10" s="410" t="s">
        <v>7</v>
      </c>
      <c r="M10" s="457" t="s">
        <v>524</v>
      </c>
    </row>
    <row r="11" spans="1:13" s="3" customFormat="1" ht="28.5" customHeight="1" thickBot="1" x14ac:dyDescent="0.25">
      <c r="A11" s="425"/>
      <c r="B11" s="429"/>
      <c r="C11" s="431"/>
      <c r="D11" s="431"/>
      <c r="E11" s="431"/>
      <c r="F11" s="431"/>
      <c r="G11" s="431"/>
      <c r="H11" s="308" t="s">
        <v>735</v>
      </c>
      <c r="I11" s="308" t="s">
        <v>744</v>
      </c>
      <c r="J11" s="461"/>
      <c r="K11" s="461"/>
      <c r="L11" s="411"/>
      <c r="M11" s="458"/>
    </row>
    <row r="12" spans="1:13" ht="57" customHeight="1" x14ac:dyDescent="0.2">
      <c r="B12" s="405" t="s">
        <v>301</v>
      </c>
      <c r="C12" s="541" t="s">
        <v>227</v>
      </c>
      <c r="D12" s="478" t="s">
        <v>295</v>
      </c>
      <c r="E12" s="178" t="s">
        <v>66</v>
      </c>
      <c r="F12" s="123" t="s">
        <v>200</v>
      </c>
      <c r="G12" s="262">
        <v>0.95</v>
      </c>
      <c r="H12" s="262">
        <v>1</v>
      </c>
      <c r="I12" s="262">
        <v>1</v>
      </c>
      <c r="J12" s="279">
        <v>44927</v>
      </c>
      <c r="K12" s="279">
        <v>45291</v>
      </c>
      <c r="L12" s="171" t="s">
        <v>67</v>
      </c>
      <c r="M12" s="153"/>
    </row>
    <row r="13" spans="1:13" ht="57" customHeight="1" x14ac:dyDescent="0.2">
      <c r="B13" s="406"/>
      <c r="C13" s="542"/>
      <c r="D13" s="479"/>
      <c r="E13" s="152" t="s">
        <v>665</v>
      </c>
      <c r="F13" s="75" t="s">
        <v>666</v>
      </c>
      <c r="G13" s="150">
        <v>1</v>
      </c>
      <c r="H13" s="150" t="s">
        <v>733</v>
      </c>
      <c r="I13" s="150">
        <v>0.5</v>
      </c>
      <c r="J13" s="281">
        <v>44927</v>
      </c>
      <c r="K13" s="281">
        <v>45291</v>
      </c>
      <c r="L13" s="10" t="s">
        <v>67</v>
      </c>
      <c r="M13" s="142"/>
    </row>
    <row r="14" spans="1:13" ht="58" customHeight="1" x14ac:dyDescent="0.2">
      <c r="B14" s="406"/>
      <c r="C14" s="542"/>
      <c r="D14" s="479"/>
      <c r="E14" s="152" t="s">
        <v>492</v>
      </c>
      <c r="F14" s="75" t="s">
        <v>384</v>
      </c>
      <c r="G14" s="54">
        <v>4</v>
      </c>
      <c r="H14" s="150">
        <v>0.25</v>
      </c>
      <c r="I14" s="150">
        <v>0.5</v>
      </c>
      <c r="J14" s="281">
        <v>44927</v>
      </c>
      <c r="K14" s="281">
        <v>45291</v>
      </c>
      <c r="L14" s="10" t="s">
        <v>67</v>
      </c>
      <c r="M14" s="142"/>
    </row>
    <row r="15" spans="1:13" ht="52" customHeight="1" x14ac:dyDescent="0.2">
      <c r="B15" s="406"/>
      <c r="C15" s="542"/>
      <c r="D15" s="414" t="s">
        <v>296</v>
      </c>
      <c r="E15" s="152" t="s">
        <v>679</v>
      </c>
      <c r="F15" s="75" t="s">
        <v>405</v>
      </c>
      <c r="G15" s="54">
        <v>2</v>
      </c>
      <c r="H15" s="150" t="s">
        <v>733</v>
      </c>
      <c r="I15" s="150" t="s">
        <v>733</v>
      </c>
      <c r="J15" s="281">
        <v>44927</v>
      </c>
      <c r="K15" s="281">
        <v>45291</v>
      </c>
      <c r="L15" s="10" t="s">
        <v>67</v>
      </c>
      <c r="M15" s="142"/>
    </row>
    <row r="16" spans="1:13" ht="58" customHeight="1" x14ac:dyDescent="0.2">
      <c r="B16" s="406"/>
      <c r="C16" s="542"/>
      <c r="D16" s="414"/>
      <c r="E16" s="152" t="s">
        <v>436</v>
      </c>
      <c r="F16" s="152" t="s">
        <v>385</v>
      </c>
      <c r="G16" s="54">
        <v>3</v>
      </c>
      <c r="H16" s="150" t="s">
        <v>733</v>
      </c>
      <c r="I16" s="149">
        <v>0.33300000000000002</v>
      </c>
      <c r="J16" s="281">
        <v>44927</v>
      </c>
      <c r="K16" s="281">
        <v>45291</v>
      </c>
      <c r="L16" s="10" t="s">
        <v>730</v>
      </c>
      <c r="M16" s="142"/>
    </row>
    <row r="17" spans="2:13" ht="58" customHeight="1" x14ac:dyDescent="0.2">
      <c r="B17" s="406"/>
      <c r="C17" s="542"/>
      <c r="D17" s="414"/>
      <c r="E17" s="152" t="s">
        <v>493</v>
      </c>
      <c r="F17" s="75" t="s">
        <v>201</v>
      </c>
      <c r="G17" s="54">
        <v>2</v>
      </c>
      <c r="H17" s="150" t="s">
        <v>733</v>
      </c>
      <c r="I17" s="344">
        <v>0.5</v>
      </c>
      <c r="J17" s="281">
        <v>44927</v>
      </c>
      <c r="K17" s="281">
        <v>45291</v>
      </c>
      <c r="L17" s="10" t="s">
        <v>706</v>
      </c>
      <c r="M17" s="142"/>
    </row>
    <row r="18" spans="2:13" ht="62" customHeight="1" x14ac:dyDescent="0.2">
      <c r="B18" s="406"/>
      <c r="C18" s="542"/>
      <c r="D18" s="414" t="s">
        <v>669</v>
      </c>
      <c r="E18" s="342" t="s">
        <v>668</v>
      </c>
      <c r="F18" s="152" t="s">
        <v>704</v>
      </c>
      <c r="G18" s="284">
        <v>0.8</v>
      </c>
      <c r="H18" s="284">
        <v>1</v>
      </c>
      <c r="I18" s="284">
        <v>1</v>
      </c>
      <c r="J18" s="281">
        <v>44927</v>
      </c>
      <c r="K18" s="281">
        <v>45291</v>
      </c>
      <c r="L18" s="10" t="s">
        <v>707</v>
      </c>
      <c r="M18" s="142"/>
    </row>
    <row r="19" spans="2:13" ht="62" customHeight="1" x14ac:dyDescent="0.2">
      <c r="B19" s="406"/>
      <c r="C19" s="542"/>
      <c r="D19" s="414"/>
      <c r="E19" s="343" t="s">
        <v>670</v>
      </c>
      <c r="F19" s="152" t="s">
        <v>705</v>
      </c>
      <c r="G19" s="284">
        <v>0.8</v>
      </c>
      <c r="H19" s="284">
        <v>1</v>
      </c>
      <c r="I19" s="284">
        <v>1</v>
      </c>
      <c r="J19" s="281">
        <v>44927</v>
      </c>
      <c r="K19" s="281">
        <v>45291</v>
      </c>
      <c r="L19" s="10" t="s">
        <v>706</v>
      </c>
      <c r="M19" s="142"/>
    </row>
    <row r="20" spans="2:13" ht="97" customHeight="1" x14ac:dyDescent="0.2">
      <c r="B20" s="406"/>
      <c r="C20" s="542"/>
      <c r="D20" s="414"/>
      <c r="E20" s="152" t="s">
        <v>680</v>
      </c>
      <c r="F20" s="152" t="s">
        <v>681</v>
      </c>
      <c r="G20" s="240">
        <v>2</v>
      </c>
      <c r="H20" s="344">
        <v>0.5</v>
      </c>
      <c r="I20" s="344">
        <v>0.5</v>
      </c>
      <c r="J20" s="281">
        <v>44927</v>
      </c>
      <c r="K20" s="281">
        <v>45291</v>
      </c>
      <c r="L20" s="10" t="s">
        <v>67</v>
      </c>
      <c r="M20" s="142"/>
    </row>
    <row r="21" spans="2:13" ht="107" customHeight="1" x14ac:dyDescent="0.2">
      <c r="B21" s="406"/>
      <c r="C21" s="543"/>
      <c r="D21" s="414"/>
      <c r="E21" s="152" t="s">
        <v>682</v>
      </c>
      <c r="F21" s="152" t="s">
        <v>683</v>
      </c>
      <c r="G21" s="240">
        <v>1</v>
      </c>
      <c r="H21" s="344">
        <v>1</v>
      </c>
      <c r="I21" s="344">
        <v>1</v>
      </c>
      <c r="J21" s="281">
        <v>44927</v>
      </c>
      <c r="K21" s="281">
        <v>45291</v>
      </c>
      <c r="L21" s="10" t="s">
        <v>67</v>
      </c>
      <c r="M21" s="142"/>
    </row>
    <row r="22" spans="2:13" ht="42" x14ac:dyDescent="0.2">
      <c r="B22" s="406"/>
      <c r="C22" s="409" t="s">
        <v>227</v>
      </c>
      <c r="D22" s="414" t="s">
        <v>297</v>
      </c>
      <c r="E22" s="152" t="s">
        <v>494</v>
      </c>
      <c r="F22" s="51" t="s">
        <v>347</v>
      </c>
      <c r="G22" s="54">
        <v>1</v>
      </c>
      <c r="H22" s="150">
        <v>1</v>
      </c>
      <c r="I22" s="150">
        <v>1</v>
      </c>
      <c r="J22" s="281">
        <v>44927</v>
      </c>
      <c r="K22" s="281">
        <v>45291</v>
      </c>
      <c r="L22" s="10" t="s">
        <v>250</v>
      </c>
      <c r="M22" s="142"/>
    </row>
    <row r="23" spans="2:13" ht="42" x14ac:dyDescent="0.2">
      <c r="B23" s="406"/>
      <c r="C23" s="409"/>
      <c r="D23" s="414"/>
      <c r="E23" s="152" t="s">
        <v>495</v>
      </c>
      <c r="F23" s="141" t="s">
        <v>548</v>
      </c>
      <c r="G23" s="54">
        <v>2</v>
      </c>
      <c r="H23" s="150" t="s">
        <v>733</v>
      </c>
      <c r="I23" s="150">
        <v>0.5</v>
      </c>
      <c r="J23" s="281">
        <v>44927</v>
      </c>
      <c r="K23" s="281">
        <v>45291</v>
      </c>
      <c r="L23" s="10" t="s">
        <v>250</v>
      </c>
      <c r="M23" s="142"/>
    </row>
    <row r="24" spans="2:13" ht="57" thickBot="1" x14ac:dyDescent="0.25">
      <c r="B24" s="407"/>
      <c r="C24" s="527"/>
      <c r="D24" s="497"/>
      <c r="E24" s="180" t="s">
        <v>667</v>
      </c>
      <c r="F24" s="88" t="s">
        <v>684</v>
      </c>
      <c r="G24" s="228">
        <v>3</v>
      </c>
      <c r="H24" s="345">
        <v>0.33300000000000002</v>
      </c>
      <c r="I24" s="381">
        <v>0.33300000000000002</v>
      </c>
      <c r="J24" s="282">
        <v>44927</v>
      </c>
      <c r="K24" s="282">
        <v>45291</v>
      </c>
      <c r="L24" s="175" t="s">
        <v>67</v>
      </c>
      <c r="M24" s="83"/>
    </row>
    <row r="25" spans="2:13" ht="35" customHeight="1" x14ac:dyDescent="0.2">
      <c r="H25" s="20">
        <f>AVERAGE(H12:H24)</f>
        <v>0.76037500000000002</v>
      </c>
      <c r="I25" s="20">
        <f>AVERAGE(I12:I24)</f>
        <v>0.68049999999999999</v>
      </c>
    </row>
  </sheetData>
  <mergeCells count="29">
    <mergeCell ref="D22:D24"/>
    <mergeCell ref="L10:L11"/>
    <mergeCell ref="L1:M1"/>
    <mergeCell ref="L2:M2"/>
    <mergeCell ref="L3:M3"/>
    <mergeCell ref="L4:M4"/>
    <mergeCell ref="B5:M5"/>
    <mergeCell ref="D1:K4"/>
    <mergeCell ref="C12:C21"/>
    <mergeCell ref="D15:D17"/>
    <mergeCell ref="D12:D14"/>
    <mergeCell ref="B12:B24"/>
    <mergeCell ref="D18:D21"/>
    <mergeCell ref="C22:C24"/>
    <mergeCell ref="A1:A11"/>
    <mergeCell ref="B1:C4"/>
    <mergeCell ref="M10:M11"/>
    <mergeCell ref="B9:G9"/>
    <mergeCell ref="B10:B11"/>
    <mergeCell ref="B6:M6"/>
    <mergeCell ref="B7:M7"/>
    <mergeCell ref="B8:M8"/>
    <mergeCell ref="J10:J11"/>
    <mergeCell ref="K10:K11"/>
    <mergeCell ref="C10:C11"/>
    <mergeCell ref="D10:D11"/>
    <mergeCell ref="E10:E11"/>
    <mergeCell ref="F10:F11"/>
    <mergeCell ref="G10:G11"/>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O24"/>
  <sheetViews>
    <sheetView topLeftCell="F1" zoomScale="75" zoomScaleNormal="84" workbookViewId="0">
      <selection activeCell="J16" sqref="J16"/>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7" width="16.5" style="4" customWidth="1"/>
    <col min="8" max="9" width="21" style="4" customWidth="1"/>
    <col min="10" max="10" width="16.5" style="4" customWidth="1"/>
    <col min="11" max="11" width="20.33203125" style="4" customWidth="1"/>
    <col min="12" max="12" width="21.5" style="4" customWidth="1"/>
    <col min="13" max="13" width="24.1640625" style="4" customWidth="1"/>
    <col min="14" max="14" width="26.33203125" style="4" customWidth="1"/>
    <col min="15"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3" width="11.5" style="4"/>
    <col min="16384" max="16384" width="11.5" style="4" customWidth="1"/>
  </cols>
  <sheetData>
    <row r="1" spans="1:15" s="1" customFormat="1" ht="21.75" customHeight="1" x14ac:dyDescent="0.2">
      <c r="A1" s="425"/>
      <c r="B1" s="436"/>
      <c r="C1" s="437"/>
      <c r="D1" s="416" t="s">
        <v>18</v>
      </c>
      <c r="E1" s="417"/>
      <c r="F1" s="417"/>
      <c r="G1" s="417"/>
      <c r="H1" s="417"/>
      <c r="I1" s="417"/>
      <c r="J1" s="417"/>
      <c r="K1" s="418"/>
      <c r="L1" s="298"/>
      <c r="M1" s="492" t="s">
        <v>0</v>
      </c>
      <c r="N1" s="493"/>
    </row>
    <row r="2" spans="1:15" s="1" customFormat="1" ht="21.75" customHeight="1" x14ac:dyDescent="0.2">
      <c r="A2" s="425"/>
      <c r="B2" s="438"/>
      <c r="C2" s="439"/>
      <c r="D2" s="419"/>
      <c r="E2" s="420"/>
      <c r="F2" s="420"/>
      <c r="G2" s="420"/>
      <c r="H2" s="420"/>
      <c r="I2" s="420"/>
      <c r="J2" s="420"/>
      <c r="K2" s="421"/>
      <c r="L2" s="301"/>
      <c r="M2" s="494" t="s">
        <v>731</v>
      </c>
      <c r="N2" s="495"/>
    </row>
    <row r="3" spans="1:15" s="1" customFormat="1" ht="21.75" customHeight="1" x14ac:dyDescent="0.2">
      <c r="A3" s="425"/>
      <c r="B3" s="438"/>
      <c r="C3" s="439"/>
      <c r="D3" s="419"/>
      <c r="E3" s="420"/>
      <c r="F3" s="420"/>
      <c r="G3" s="420"/>
      <c r="H3" s="420"/>
      <c r="I3" s="420"/>
      <c r="J3" s="420"/>
      <c r="K3" s="421"/>
      <c r="L3" s="301"/>
      <c r="M3" s="494" t="s">
        <v>103</v>
      </c>
      <c r="N3" s="495"/>
    </row>
    <row r="4" spans="1:15" s="1" customFormat="1" ht="21.75" customHeight="1" thickBot="1" x14ac:dyDescent="0.25">
      <c r="A4" s="425"/>
      <c r="B4" s="440"/>
      <c r="C4" s="441"/>
      <c r="D4" s="422"/>
      <c r="E4" s="423"/>
      <c r="F4" s="423"/>
      <c r="G4" s="423"/>
      <c r="H4" s="423"/>
      <c r="I4" s="423"/>
      <c r="J4" s="423"/>
      <c r="K4" s="424"/>
      <c r="L4" s="299"/>
      <c r="M4" s="490" t="s">
        <v>1</v>
      </c>
      <c r="N4" s="491"/>
    </row>
    <row r="5" spans="1:15" s="1" customFormat="1" ht="15.75" customHeight="1" thickBot="1" x14ac:dyDescent="0.25">
      <c r="A5" s="425"/>
      <c r="B5" s="489"/>
      <c r="C5" s="489"/>
      <c r="D5" s="455"/>
      <c r="E5" s="455"/>
      <c r="F5" s="455"/>
      <c r="G5" s="455"/>
      <c r="H5" s="72"/>
      <c r="I5" s="72"/>
      <c r="J5" s="72"/>
    </row>
    <row r="6" spans="1:15" s="1" customFormat="1" ht="28.5" customHeight="1" thickBot="1" x14ac:dyDescent="0.25">
      <c r="A6" s="425"/>
      <c r="B6" s="433" t="s">
        <v>694</v>
      </c>
      <c r="C6" s="434"/>
      <c r="D6" s="434"/>
      <c r="E6" s="434"/>
      <c r="F6" s="434"/>
      <c r="G6" s="434"/>
      <c r="H6" s="434"/>
      <c r="I6" s="434"/>
      <c r="J6" s="434"/>
      <c r="K6" s="434"/>
      <c r="L6" s="434"/>
      <c r="M6" s="434"/>
      <c r="N6" s="435"/>
      <c r="O6" s="300"/>
    </row>
    <row r="7" spans="1:15" s="2" customFormat="1" ht="28.5" customHeight="1" thickBot="1" x14ac:dyDescent="0.25">
      <c r="A7" s="425"/>
      <c r="B7" s="433" t="s">
        <v>223</v>
      </c>
      <c r="C7" s="434"/>
      <c r="D7" s="434"/>
      <c r="E7" s="434"/>
      <c r="F7" s="434"/>
      <c r="G7" s="434"/>
      <c r="H7" s="434"/>
      <c r="I7" s="434"/>
      <c r="J7" s="434"/>
      <c r="K7" s="434"/>
      <c r="L7" s="434"/>
      <c r="M7" s="434"/>
      <c r="N7" s="435"/>
      <c r="O7" s="300"/>
    </row>
    <row r="8" spans="1:15" s="1" customFormat="1" ht="28.5" customHeight="1" thickBot="1" x14ac:dyDescent="0.25">
      <c r="A8" s="425"/>
      <c r="B8" s="433" t="s">
        <v>693</v>
      </c>
      <c r="C8" s="434"/>
      <c r="D8" s="434"/>
      <c r="E8" s="434"/>
      <c r="F8" s="434"/>
      <c r="G8" s="434"/>
      <c r="H8" s="434"/>
      <c r="I8" s="434"/>
      <c r="J8" s="434"/>
      <c r="K8" s="434"/>
      <c r="L8" s="434"/>
      <c r="M8" s="434"/>
      <c r="N8" s="435"/>
      <c r="O8" s="300"/>
    </row>
    <row r="9" spans="1:15" s="1" customFormat="1" ht="28.5" customHeight="1" thickBot="1" x14ac:dyDescent="0.25">
      <c r="A9" s="425"/>
      <c r="B9" s="455"/>
      <c r="C9" s="455"/>
      <c r="D9" s="455"/>
      <c r="E9" s="455"/>
      <c r="F9" s="455"/>
      <c r="G9" s="455"/>
      <c r="H9" s="72"/>
      <c r="I9" s="72"/>
      <c r="J9" s="72"/>
    </row>
    <row r="10" spans="1:15" s="1" customFormat="1" ht="28.5" customHeight="1" thickBot="1" x14ac:dyDescent="0.25">
      <c r="A10" s="425"/>
      <c r="B10" s="428" t="s">
        <v>206</v>
      </c>
      <c r="C10" s="430" t="s">
        <v>3</v>
      </c>
      <c r="D10" s="430" t="s">
        <v>22</v>
      </c>
      <c r="E10" s="430" t="s">
        <v>4</v>
      </c>
      <c r="F10" s="430" t="s">
        <v>10</v>
      </c>
      <c r="G10" s="430" t="s">
        <v>313</v>
      </c>
      <c r="H10" s="307" t="s">
        <v>734</v>
      </c>
      <c r="I10" s="307" t="s">
        <v>734</v>
      </c>
      <c r="J10" s="412" t="s">
        <v>8</v>
      </c>
      <c r="K10" s="410" t="s">
        <v>9</v>
      </c>
      <c r="L10" s="410" t="s">
        <v>732</v>
      </c>
      <c r="M10" s="457" t="s">
        <v>7</v>
      </c>
      <c r="N10" s="457" t="s">
        <v>524</v>
      </c>
    </row>
    <row r="11" spans="1:15" s="3" customFormat="1" ht="28.5" customHeight="1" thickBot="1" x14ac:dyDescent="0.25">
      <c r="A11" s="425"/>
      <c r="B11" s="429"/>
      <c r="C11" s="431"/>
      <c r="D11" s="431"/>
      <c r="E11" s="431"/>
      <c r="F11" s="431"/>
      <c r="G11" s="431"/>
      <c r="H11" s="308" t="s">
        <v>735</v>
      </c>
      <c r="I11" s="308" t="s">
        <v>744</v>
      </c>
      <c r="J11" s="413"/>
      <c r="K11" s="411"/>
      <c r="L11" s="411"/>
      <c r="M11" s="458"/>
      <c r="N11" s="458"/>
    </row>
    <row r="12" spans="1:15" s="7" customFormat="1" ht="78.75" customHeight="1" thickBot="1" x14ac:dyDescent="0.25">
      <c r="A12" s="425"/>
      <c r="B12" s="546" t="s">
        <v>299</v>
      </c>
      <c r="C12" s="540" t="s">
        <v>320</v>
      </c>
      <c r="D12" s="540" t="s">
        <v>221</v>
      </c>
      <c r="E12" s="80" t="s">
        <v>214</v>
      </c>
      <c r="F12" s="251" t="s">
        <v>215</v>
      </c>
      <c r="G12" s="255">
        <v>2</v>
      </c>
      <c r="H12" s="70" t="s">
        <v>733</v>
      </c>
      <c r="I12" s="387">
        <v>0.5</v>
      </c>
      <c r="J12" s="249">
        <v>44562</v>
      </c>
      <c r="K12" s="70">
        <v>44926</v>
      </c>
      <c r="L12" s="70" t="s">
        <v>733</v>
      </c>
      <c r="M12" s="216" t="s">
        <v>101</v>
      </c>
      <c r="N12" s="81"/>
    </row>
    <row r="13" spans="1:15" s="7" customFormat="1" ht="42" customHeight="1" x14ac:dyDescent="0.2">
      <c r="B13" s="547"/>
      <c r="C13" s="535"/>
      <c r="D13" s="535"/>
      <c r="E13" s="78" t="s">
        <v>216</v>
      </c>
      <c r="F13" s="252" t="s">
        <v>217</v>
      </c>
      <c r="G13" s="256">
        <v>2</v>
      </c>
      <c r="H13" s="70" t="s">
        <v>733</v>
      </c>
      <c r="I13" s="388">
        <v>0.5</v>
      </c>
      <c r="J13" s="250">
        <v>44562</v>
      </c>
      <c r="K13" s="46">
        <v>44926</v>
      </c>
      <c r="L13" s="70" t="s">
        <v>733</v>
      </c>
      <c r="M13" s="215" t="s">
        <v>101</v>
      </c>
      <c r="N13" s="79"/>
    </row>
    <row r="14" spans="1:15" s="7" customFormat="1" ht="75" customHeight="1" x14ac:dyDescent="0.2">
      <c r="B14" s="547"/>
      <c r="C14" s="535"/>
      <c r="D14" s="535"/>
      <c r="E14" s="538" t="s">
        <v>496</v>
      </c>
      <c r="F14" s="253" t="s">
        <v>395</v>
      </c>
      <c r="G14" s="256">
        <v>4</v>
      </c>
      <c r="H14" s="151">
        <f>(1/4)</f>
        <v>0.25</v>
      </c>
      <c r="I14" s="372">
        <v>0.5</v>
      </c>
      <c r="J14" s="250">
        <v>44562</v>
      </c>
      <c r="K14" s="46">
        <v>44926</v>
      </c>
      <c r="L14" s="151">
        <f>(1/4)</f>
        <v>0.25</v>
      </c>
      <c r="M14" s="215" t="s">
        <v>101</v>
      </c>
      <c r="N14" s="79"/>
    </row>
    <row r="15" spans="1:15" s="7" customFormat="1" ht="82" customHeight="1" thickBot="1" x14ac:dyDescent="0.25">
      <c r="B15" s="547"/>
      <c r="C15" s="535"/>
      <c r="D15" s="535"/>
      <c r="E15" s="538"/>
      <c r="F15" s="253" t="s">
        <v>394</v>
      </c>
      <c r="G15" s="256">
        <v>4</v>
      </c>
      <c r="H15" s="389">
        <f>(1/4)</f>
        <v>0.25</v>
      </c>
      <c r="I15" s="390">
        <v>0.5</v>
      </c>
      <c r="J15" s="391">
        <v>44562</v>
      </c>
      <c r="K15" s="46">
        <v>44926</v>
      </c>
      <c r="L15" s="151">
        <f>(1/4)</f>
        <v>0.25</v>
      </c>
      <c r="M15" s="215" t="s">
        <v>101</v>
      </c>
      <c r="N15" s="79"/>
    </row>
    <row r="16" spans="1:15" s="7" customFormat="1" ht="107.25" customHeight="1" x14ac:dyDescent="0.2">
      <c r="B16" s="547"/>
      <c r="C16" s="535"/>
      <c r="D16" s="535"/>
      <c r="E16" s="78" t="s">
        <v>497</v>
      </c>
      <c r="F16" s="252" t="s">
        <v>525</v>
      </c>
      <c r="G16" s="256">
        <v>1</v>
      </c>
      <c r="H16" s="46" t="s">
        <v>733</v>
      </c>
      <c r="I16" s="46" t="s">
        <v>733</v>
      </c>
      <c r="J16" s="46">
        <v>44562</v>
      </c>
      <c r="K16" s="46">
        <v>44926</v>
      </c>
      <c r="L16" s="70" t="s">
        <v>733</v>
      </c>
      <c r="M16" s="215" t="s">
        <v>101</v>
      </c>
      <c r="N16" s="79"/>
    </row>
    <row r="17" spans="2:14" s="7" customFormat="1" ht="107.25" customHeight="1" thickBot="1" x14ac:dyDescent="0.25">
      <c r="B17" s="547"/>
      <c r="C17" s="535"/>
      <c r="D17" s="535"/>
      <c r="E17" s="538" t="s">
        <v>498</v>
      </c>
      <c r="F17" s="252" t="s">
        <v>396</v>
      </c>
      <c r="G17" s="256">
        <v>4</v>
      </c>
      <c r="H17" s="151">
        <f>(1/4)</f>
        <v>0.25</v>
      </c>
      <c r="I17" s="151">
        <v>0.5</v>
      </c>
      <c r="J17" s="46">
        <v>44562</v>
      </c>
      <c r="K17" s="46">
        <v>44926</v>
      </c>
      <c r="L17" s="151">
        <f>(1/4)</f>
        <v>0.25</v>
      </c>
      <c r="M17" s="215" t="s">
        <v>101</v>
      </c>
      <c r="N17" s="79"/>
    </row>
    <row r="18" spans="2:14" s="7" customFormat="1" ht="107.25" customHeight="1" x14ac:dyDescent="0.2">
      <c r="B18" s="547"/>
      <c r="C18" s="535"/>
      <c r="D18" s="535"/>
      <c r="E18" s="538"/>
      <c r="F18" s="253" t="s">
        <v>397</v>
      </c>
      <c r="G18" s="256">
        <v>2</v>
      </c>
      <c r="H18" s="46" t="s">
        <v>733</v>
      </c>
      <c r="I18" s="284">
        <v>0.5</v>
      </c>
      <c r="J18" s="46">
        <v>44562</v>
      </c>
      <c r="K18" s="46">
        <v>44926</v>
      </c>
      <c r="L18" s="70" t="s">
        <v>733</v>
      </c>
      <c r="M18" s="215" t="s">
        <v>101</v>
      </c>
      <c r="N18" s="79"/>
    </row>
    <row r="19" spans="2:14" s="7" customFormat="1" ht="72" customHeight="1" thickBot="1" x14ac:dyDescent="0.25">
      <c r="B19" s="547"/>
      <c r="C19" s="535"/>
      <c r="D19" s="535"/>
      <c r="E19" s="78" t="s">
        <v>499</v>
      </c>
      <c r="F19" s="252" t="s">
        <v>500</v>
      </c>
      <c r="G19" s="256">
        <v>12</v>
      </c>
      <c r="H19" s="151">
        <f>(3/12)</f>
        <v>0.25</v>
      </c>
      <c r="I19" s="151">
        <v>0.5</v>
      </c>
      <c r="J19" s="46">
        <v>44562</v>
      </c>
      <c r="K19" s="46">
        <v>44926</v>
      </c>
      <c r="L19" s="151">
        <f>(3/12)</f>
        <v>0.25</v>
      </c>
      <c r="M19" s="215" t="s">
        <v>101</v>
      </c>
      <c r="N19" s="79"/>
    </row>
    <row r="20" spans="2:14" ht="86" customHeight="1" thickBot="1" x14ac:dyDescent="0.25">
      <c r="B20" s="547"/>
      <c r="C20" s="535"/>
      <c r="D20" s="231" t="s">
        <v>646</v>
      </c>
      <c r="E20" s="78" t="s">
        <v>647</v>
      </c>
      <c r="F20" s="252" t="s">
        <v>648</v>
      </c>
      <c r="G20" s="257">
        <v>2</v>
      </c>
      <c r="H20" s="46" t="s">
        <v>733</v>
      </c>
      <c r="I20" s="284">
        <v>0.5</v>
      </c>
      <c r="J20" s="46">
        <v>44562</v>
      </c>
      <c r="K20" s="46">
        <v>44926</v>
      </c>
      <c r="L20" s="70" t="s">
        <v>733</v>
      </c>
      <c r="M20" s="215" t="s">
        <v>101</v>
      </c>
      <c r="N20" s="79"/>
    </row>
    <row r="21" spans="2:14" ht="79" customHeight="1" thickBot="1" x14ac:dyDescent="0.25">
      <c r="B21" s="547"/>
      <c r="C21" s="230" t="s">
        <v>61</v>
      </c>
      <c r="D21" s="90" t="s">
        <v>37</v>
      </c>
      <c r="E21" s="78" t="s">
        <v>649</v>
      </c>
      <c r="F21" s="252" t="s">
        <v>650</v>
      </c>
      <c r="G21" s="257">
        <v>1</v>
      </c>
      <c r="H21" s="46" t="s">
        <v>733</v>
      </c>
      <c r="I21" s="392">
        <v>0.33300000000000002</v>
      </c>
      <c r="J21" s="46">
        <v>44562</v>
      </c>
      <c r="K21" s="46">
        <v>44926</v>
      </c>
      <c r="L21" s="70" t="s">
        <v>733</v>
      </c>
      <c r="M21" s="215" t="s">
        <v>101</v>
      </c>
      <c r="N21" s="79"/>
    </row>
    <row r="22" spans="2:14" ht="53" customHeight="1" thickBot="1" x14ac:dyDescent="0.25">
      <c r="B22" s="547"/>
      <c r="C22" s="531" t="s">
        <v>234</v>
      </c>
      <c r="D22" s="533" t="s">
        <v>229</v>
      </c>
      <c r="E22" s="533" t="s">
        <v>651</v>
      </c>
      <c r="F22" s="252" t="s">
        <v>653</v>
      </c>
      <c r="G22" s="257">
        <v>3</v>
      </c>
      <c r="H22" s="46" t="s">
        <v>733</v>
      </c>
      <c r="I22" s="46" t="s">
        <v>733</v>
      </c>
      <c r="J22" s="46">
        <v>44562</v>
      </c>
      <c r="K22" s="46">
        <v>44926</v>
      </c>
      <c r="L22" s="70" t="s">
        <v>733</v>
      </c>
      <c r="M22" s="215" t="s">
        <v>101</v>
      </c>
      <c r="N22" s="79"/>
    </row>
    <row r="23" spans="2:14" ht="52" customHeight="1" thickBot="1" x14ac:dyDescent="0.25">
      <c r="B23" s="548"/>
      <c r="C23" s="532"/>
      <c r="D23" s="534"/>
      <c r="E23" s="534"/>
      <c r="F23" s="254" t="s">
        <v>671</v>
      </c>
      <c r="G23" s="258">
        <v>3</v>
      </c>
      <c r="H23" s="46" t="s">
        <v>733</v>
      </c>
      <c r="I23" s="46" t="s">
        <v>733</v>
      </c>
      <c r="J23" s="46">
        <v>44562</v>
      </c>
      <c r="K23" s="71">
        <v>44926</v>
      </c>
      <c r="L23" s="70" t="s">
        <v>733</v>
      </c>
      <c r="M23" s="217" t="s">
        <v>101</v>
      </c>
      <c r="N23" s="83"/>
    </row>
    <row r="24" spans="2:14" x14ac:dyDescent="0.2">
      <c r="H24" s="369">
        <f>AVERAGE(H12:H23)</f>
        <v>0.25</v>
      </c>
      <c r="I24" s="369">
        <f>AVERAGE(I12:I23)</f>
        <v>0.48144444444444445</v>
      </c>
      <c r="M24" s="544" t="s">
        <v>5</v>
      </c>
      <c r="N24" s="545"/>
    </row>
  </sheetData>
  <mergeCells count="32">
    <mergeCell ref="M2:N2"/>
    <mergeCell ref="M3:N3"/>
    <mergeCell ref="M4:N4"/>
    <mergeCell ref="D12:D19"/>
    <mergeCell ref="D1:K4"/>
    <mergeCell ref="E17:E18"/>
    <mergeCell ref="M10:M11"/>
    <mergeCell ref="N10:N11"/>
    <mergeCell ref="B6:N6"/>
    <mergeCell ref="B7:N7"/>
    <mergeCell ref="A1:A12"/>
    <mergeCell ref="B9:G9"/>
    <mergeCell ref="B10:B11"/>
    <mergeCell ref="D10:D11"/>
    <mergeCell ref="C10:C11"/>
    <mergeCell ref="B5:G5"/>
    <mergeCell ref="E10:E11"/>
    <mergeCell ref="F10:F11"/>
    <mergeCell ref="G10:G11"/>
    <mergeCell ref="B1:C4"/>
    <mergeCell ref="C12:C20"/>
    <mergeCell ref="B8:N8"/>
    <mergeCell ref="L10:L11"/>
    <mergeCell ref="J10:J11"/>
    <mergeCell ref="K10:K11"/>
    <mergeCell ref="M1:N1"/>
    <mergeCell ref="M24:N24"/>
    <mergeCell ref="C22:C23"/>
    <mergeCell ref="D22:D23"/>
    <mergeCell ref="E22:E23"/>
    <mergeCell ref="B12:B23"/>
    <mergeCell ref="E14:E15"/>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N28"/>
  <sheetViews>
    <sheetView topLeftCell="F1" zoomScale="58" zoomScaleNormal="63" workbookViewId="0">
      <selection activeCell="I16" sqref="I16"/>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9" width="20.83203125" style="4" customWidth="1"/>
    <col min="10" max="10" width="18" style="4" customWidth="1"/>
    <col min="11" max="11" width="16.1640625" style="4" customWidth="1"/>
    <col min="12" max="12" width="17.6640625" style="4" customWidth="1"/>
    <col min="13" max="13" width="22.33203125" style="4" customWidth="1"/>
    <col min="14"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2" width="11.5" style="4"/>
    <col min="16383" max="16384" width="11.5" style="4" customWidth="1"/>
  </cols>
  <sheetData>
    <row r="1" spans="1:14" s="1" customFormat="1" ht="21.75" customHeight="1" x14ac:dyDescent="0.2">
      <c r="A1" s="58"/>
      <c r="B1" s="436"/>
      <c r="C1" s="437"/>
      <c r="D1" s="416" t="s">
        <v>20</v>
      </c>
      <c r="E1" s="417"/>
      <c r="F1" s="417"/>
      <c r="G1" s="417"/>
      <c r="H1" s="417"/>
      <c r="I1" s="417"/>
      <c r="J1" s="417"/>
      <c r="K1" s="418"/>
      <c r="L1" s="565" t="s">
        <v>0</v>
      </c>
      <c r="M1" s="566"/>
    </row>
    <row r="2" spans="1:14" s="1" customFormat="1" ht="21.75" customHeight="1" x14ac:dyDescent="0.2">
      <c r="A2" s="58"/>
      <c r="B2" s="438"/>
      <c r="C2" s="439"/>
      <c r="D2" s="419"/>
      <c r="E2" s="420"/>
      <c r="F2" s="420"/>
      <c r="G2" s="420"/>
      <c r="H2" s="420"/>
      <c r="I2" s="420"/>
      <c r="J2" s="420"/>
      <c r="K2" s="421"/>
      <c r="L2" s="567" t="s">
        <v>731</v>
      </c>
      <c r="M2" s="568"/>
    </row>
    <row r="3" spans="1:14" s="1" customFormat="1" ht="21.75" customHeight="1" x14ac:dyDescent="0.2">
      <c r="A3" s="58"/>
      <c r="B3" s="438"/>
      <c r="C3" s="439"/>
      <c r="D3" s="419"/>
      <c r="E3" s="420"/>
      <c r="F3" s="420"/>
      <c r="G3" s="420"/>
      <c r="H3" s="420"/>
      <c r="I3" s="420"/>
      <c r="J3" s="420"/>
      <c r="K3" s="421"/>
      <c r="L3" s="567" t="s">
        <v>103</v>
      </c>
      <c r="M3" s="568"/>
    </row>
    <row r="4" spans="1:14" s="1" customFormat="1" ht="21.75" customHeight="1" thickBot="1" x14ac:dyDescent="0.25">
      <c r="A4" s="58"/>
      <c r="B4" s="440"/>
      <c r="C4" s="441"/>
      <c r="D4" s="422"/>
      <c r="E4" s="423"/>
      <c r="F4" s="423"/>
      <c r="G4" s="423"/>
      <c r="H4" s="423"/>
      <c r="I4" s="423"/>
      <c r="J4" s="423"/>
      <c r="K4" s="424"/>
      <c r="L4" s="569" t="s">
        <v>1</v>
      </c>
      <c r="M4" s="570"/>
    </row>
    <row r="5" spans="1:14" s="1" customFormat="1" ht="18.75" customHeight="1" thickBot="1" x14ac:dyDescent="0.25">
      <c r="A5" s="58"/>
      <c r="B5" s="489"/>
      <c r="C5" s="489"/>
      <c r="D5" s="489"/>
      <c r="E5" s="489"/>
      <c r="F5" s="489"/>
      <c r="G5" s="489"/>
      <c r="H5" s="489"/>
      <c r="I5" s="489"/>
      <c r="J5" s="489"/>
      <c r="K5" s="489"/>
      <c r="L5" s="489"/>
      <c r="M5" s="489"/>
    </row>
    <row r="6" spans="1:14" s="1" customFormat="1" ht="24" customHeight="1" thickBot="1" x14ac:dyDescent="0.25">
      <c r="A6" s="58"/>
      <c r="B6" s="433" t="s">
        <v>694</v>
      </c>
      <c r="C6" s="434"/>
      <c r="D6" s="434"/>
      <c r="E6" s="434"/>
      <c r="F6" s="434"/>
      <c r="G6" s="434"/>
      <c r="H6" s="434"/>
      <c r="I6" s="434"/>
      <c r="J6" s="434"/>
      <c r="K6" s="434"/>
      <c r="L6" s="434"/>
      <c r="M6" s="435"/>
      <c r="N6" s="300"/>
    </row>
    <row r="7" spans="1:14" s="1" customFormat="1" ht="28.5" customHeight="1" thickBot="1" x14ac:dyDescent="0.25">
      <c r="A7" s="58"/>
      <c r="B7" s="433" t="s">
        <v>223</v>
      </c>
      <c r="C7" s="434"/>
      <c r="D7" s="434"/>
      <c r="E7" s="434"/>
      <c r="F7" s="434"/>
      <c r="G7" s="434"/>
      <c r="H7" s="434"/>
      <c r="I7" s="434"/>
      <c r="J7" s="434"/>
      <c r="K7" s="434"/>
      <c r="L7" s="434"/>
      <c r="M7" s="435"/>
      <c r="N7" s="300"/>
    </row>
    <row r="8" spans="1:14" s="1" customFormat="1" ht="28" customHeight="1" thickBot="1" x14ac:dyDescent="0.25">
      <c r="A8" s="58"/>
      <c r="B8" s="433" t="s">
        <v>693</v>
      </c>
      <c r="C8" s="434"/>
      <c r="D8" s="434"/>
      <c r="E8" s="434"/>
      <c r="F8" s="434"/>
      <c r="G8" s="434"/>
      <c r="H8" s="434"/>
      <c r="I8" s="434"/>
      <c r="J8" s="434"/>
      <c r="K8" s="434"/>
      <c r="L8" s="434"/>
      <c r="M8" s="435"/>
      <c r="N8" s="300"/>
    </row>
    <row r="9" spans="1:14" s="1" customFormat="1" ht="16.5" customHeight="1" thickBot="1" x14ac:dyDescent="0.25">
      <c r="A9" s="58"/>
      <c r="B9" s="427"/>
      <c r="C9" s="427"/>
      <c r="D9" s="427"/>
      <c r="E9" s="427"/>
      <c r="F9" s="427"/>
      <c r="G9" s="427"/>
      <c r="H9" s="72"/>
      <c r="I9" s="72"/>
      <c r="J9" s="72"/>
    </row>
    <row r="10" spans="1:14" s="1" customFormat="1" ht="28.5" customHeight="1" thickBot="1" x14ac:dyDescent="0.25">
      <c r="A10" s="58"/>
      <c r="B10" s="428" t="s">
        <v>206</v>
      </c>
      <c r="C10" s="430" t="s">
        <v>3</v>
      </c>
      <c r="D10" s="430" t="s">
        <v>22</v>
      </c>
      <c r="E10" s="430" t="s">
        <v>4</v>
      </c>
      <c r="F10" s="430" t="s">
        <v>10</v>
      </c>
      <c r="G10" s="430" t="s">
        <v>313</v>
      </c>
      <c r="H10" s="307" t="s">
        <v>734</v>
      </c>
      <c r="I10" s="307" t="s">
        <v>734</v>
      </c>
      <c r="J10" s="410" t="s">
        <v>8</v>
      </c>
      <c r="K10" s="410" t="s">
        <v>9</v>
      </c>
      <c r="L10" s="410" t="s">
        <v>7</v>
      </c>
      <c r="M10" s="410" t="s">
        <v>524</v>
      </c>
    </row>
    <row r="11" spans="1:14" s="3" customFormat="1" ht="28.5" customHeight="1" thickBot="1" x14ac:dyDescent="0.25">
      <c r="A11" s="58"/>
      <c r="B11" s="571"/>
      <c r="C11" s="432"/>
      <c r="D11" s="432"/>
      <c r="E11" s="432"/>
      <c r="F11" s="432"/>
      <c r="G11" s="432"/>
      <c r="H11" s="308" t="s">
        <v>735</v>
      </c>
      <c r="I11" s="308" t="s">
        <v>744</v>
      </c>
      <c r="J11" s="411"/>
      <c r="K11" s="411"/>
      <c r="L11" s="411"/>
      <c r="M11" s="411"/>
    </row>
    <row r="12" spans="1:14" s="3" customFormat="1" ht="84" customHeight="1" x14ac:dyDescent="0.2">
      <c r="A12" s="58"/>
      <c r="B12" s="555" t="s">
        <v>219</v>
      </c>
      <c r="C12" s="560" t="s">
        <v>220</v>
      </c>
      <c r="D12" s="555" t="s">
        <v>318</v>
      </c>
      <c r="E12" s="155" t="s">
        <v>410</v>
      </c>
      <c r="F12" s="302" t="s">
        <v>411</v>
      </c>
      <c r="G12" s="303">
        <v>1</v>
      </c>
      <c r="H12" s="398" t="s">
        <v>733</v>
      </c>
      <c r="I12" s="309" t="s">
        <v>733</v>
      </c>
      <c r="J12" s="249">
        <v>44562</v>
      </c>
      <c r="K12" s="70">
        <v>44926</v>
      </c>
      <c r="L12" s="219" t="s">
        <v>418</v>
      </c>
      <c r="M12" s="64"/>
    </row>
    <row r="13" spans="1:14" s="3" customFormat="1" ht="76" customHeight="1" x14ac:dyDescent="0.2">
      <c r="A13" s="58"/>
      <c r="B13" s="556"/>
      <c r="C13" s="561"/>
      <c r="D13" s="556"/>
      <c r="E13" s="563" t="s">
        <v>412</v>
      </c>
      <c r="F13" s="242" t="s">
        <v>673</v>
      </c>
      <c r="G13" s="156">
        <v>1</v>
      </c>
      <c r="H13" s="311" t="s">
        <v>733</v>
      </c>
      <c r="I13" s="311">
        <v>1</v>
      </c>
      <c r="J13" s="250">
        <v>44562</v>
      </c>
      <c r="K13" s="46">
        <v>44926</v>
      </c>
      <c r="L13" s="218" t="s">
        <v>419</v>
      </c>
      <c r="M13" s="60"/>
    </row>
    <row r="14" spans="1:14" s="3" customFormat="1" ht="97" customHeight="1" x14ac:dyDescent="0.2">
      <c r="A14" s="58"/>
      <c r="B14" s="556"/>
      <c r="C14" s="561"/>
      <c r="D14" s="556"/>
      <c r="E14" s="564"/>
      <c r="F14" s="243" t="s">
        <v>417</v>
      </c>
      <c r="G14" s="156">
        <v>1</v>
      </c>
      <c r="H14" s="311" t="s">
        <v>733</v>
      </c>
      <c r="I14" s="311">
        <v>1</v>
      </c>
      <c r="J14" s="250">
        <v>44562</v>
      </c>
      <c r="K14" s="46">
        <v>44926</v>
      </c>
      <c r="L14" s="218" t="s">
        <v>419</v>
      </c>
      <c r="M14" s="60"/>
    </row>
    <row r="15" spans="1:14" s="3" customFormat="1" ht="117" customHeight="1" x14ac:dyDescent="0.2">
      <c r="A15" s="58"/>
      <c r="B15" s="556"/>
      <c r="C15" s="561"/>
      <c r="D15" s="556"/>
      <c r="E15" s="241" t="s">
        <v>413</v>
      </c>
      <c r="F15" s="242" t="s">
        <v>414</v>
      </c>
      <c r="G15" s="157">
        <v>12</v>
      </c>
      <c r="H15" s="360">
        <v>0.25</v>
      </c>
      <c r="I15" s="310">
        <v>0.5</v>
      </c>
      <c r="J15" s="250">
        <v>44562</v>
      </c>
      <c r="K15" s="46">
        <v>44926</v>
      </c>
      <c r="L15" s="218" t="s">
        <v>419</v>
      </c>
      <c r="M15" s="60"/>
    </row>
    <row r="16" spans="1:14" s="3" customFormat="1" ht="117" customHeight="1" x14ac:dyDescent="0.2">
      <c r="A16" s="58"/>
      <c r="B16" s="556"/>
      <c r="C16" s="561"/>
      <c r="D16" s="556"/>
      <c r="E16" s="241" t="s">
        <v>415</v>
      </c>
      <c r="F16" s="244" t="s">
        <v>543</v>
      </c>
      <c r="G16" s="23">
        <v>1</v>
      </c>
      <c r="H16" s="311">
        <v>0.25</v>
      </c>
      <c r="I16" s="311">
        <v>0.5</v>
      </c>
      <c r="J16" s="250">
        <v>44562</v>
      </c>
      <c r="K16" s="46">
        <v>44926</v>
      </c>
      <c r="L16" s="218" t="s">
        <v>419</v>
      </c>
      <c r="M16" s="60"/>
    </row>
    <row r="17" spans="1:13" s="3" customFormat="1" ht="134" customHeight="1" x14ac:dyDescent="0.2">
      <c r="A17" s="58"/>
      <c r="B17" s="556"/>
      <c r="C17" s="561"/>
      <c r="D17" s="559"/>
      <c r="E17" s="241" t="s">
        <v>416</v>
      </c>
      <c r="F17" s="244" t="s">
        <v>416</v>
      </c>
      <c r="G17" s="157">
        <v>2</v>
      </c>
      <c r="H17" s="310" t="s">
        <v>733</v>
      </c>
      <c r="I17" s="310" t="s">
        <v>733</v>
      </c>
      <c r="J17" s="250">
        <v>44562</v>
      </c>
      <c r="K17" s="46">
        <v>44926</v>
      </c>
      <c r="L17" s="218" t="s">
        <v>420</v>
      </c>
      <c r="M17" s="60"/>
    </row>
    <row r="18" spans="1:13" s="7" customFormat="1" ht="97.5" customHeight="1" x14ac:dyDescent="0.2">
      <c r="B18" s="556"/>
      <c r="C18" s="561"/>
      <c r="D18" s="558" t="s">
        <v>221</v>
      </c>
      <c r="E18" s="22" t="s">
        <v>503</v>
      </c>
      <c r="F18" s="242" t="s">
        <v>398</v>
      </c>
      <c r="G18" s="156">
        <v>3</v>
      </c>
      <c r="H18" s="311" t="s">
        <v>733</v>
      </c>
      <c r="I18" s="393">
        <v>0.33300000000000002</v>
      </c>
      <c r="J18" s="250">
        <v>44562</v>
      </c>
      <c r="K18" s="46">
        <v>44926</v>
      </c>
      <c r="L18" s="218" t="s">
        <v>418</v>
      </c>
      <c r="M18" s="60"/>
    </row>
    <row r="19" spans="1:13" s="7" customFormat="1" ht="68.25" customHeight="1" x14ac:dyDescent="0.2">
      <c r="B19" s="556"/>
      <c r="C19" s="561"/>
      <c r="D19" s="556"/>
      <c r="E19" s="22" t="s">
        <v>502</v>
      </c>
      <c r="F19" s="242" t="s">
        <v>92</v>
      </c>
      <c r="G19" s="23">
        <v>1</v>
      </c>
      <c r="H19" s="311">
        <v>1</v>
      </c>
      <c r="I19" s="311">
        <v>1</v>
      </c>
      <c r="J19" s="250">
        <v>44562</v>
      </c>
      <c r="K19" s="46">
        <v>44926</v>
      </c>
      <c r="L19" s="218" t="s">
        <v>418</v>
      </c>
      <c r="M19" s="60"/>
    </row>
    <row r="20" spans="1:13" s="7" customFormat="1" ht="68.25" customHeight="1" x14ac:dyDescent="0.2">
      <c r="B20" s="556"/>
      <c r="C20" s="561"/>
      <c r="D20" s="559"/>
      <c r="E20" s="22" t="s">
        <v>501</v>
      </c>
      <c r="F20" s="244" t="s">
        <v>94</v>
      </c>
      <c r="G20" s="157">
        <v>12</v>
      </c>
      <c r="H20" s="360">
        <v>0.25</v>
      </c>
      <c r="I20" s="310">
        <v>0.5</v>
      </c>
      <c r="J20" s="272">
        <v>44562</v>
      </c>
      <c r="K20" s="232">
        <v>44926</v>
      </c>
      <c r="L20" s="218" t="s">
        <v>418</v>
      </c>
      <c r="M20" s="60"/>
    </row>
    <row r="21" spans="1:13" s="7" customFormat="1" ht="66" customHeight="1" x14ac:dyDescent="0.2">
      <c r="B21" s="556"/>
      <c r="C21" s="562"/>
      <c r="D21" s="247" t="s">
        <v>654</v>
      </c>
      <c r="E21" s="22" t="s">
        <v>647</v>
      </c>
      <c r="F21" s="245" t="s">
        <v>648</v>
      </c>
      <c r="G21" s="233">
        <v>2</v>
      </c>
      <c r="H21" s="361" t="s">
        <v>733</v>
      </c>
      <c r="I21" s="312" t="s">
        <v>733</v>
      </c>
      <c r="J21" s="272">
        <v>44562</v>
      </c>
      <c r="K21" s="232">
        <v>44926</v>
      </c>
      <c r="L21" s="218" t="s">
        <v>418</v>
      </c>
      <c r="M21" s="79"/>
    </row>
    <row r="22" spans="1:13" ht="129" customHeight="1" x14ac:dyDescent="0.2">
      <c r="B22" s="556"/>
      <c r="C22" s="245" t="s">
        <v>61</v>
      </c>
      <c r="D22" s="248" t="s">
        <v>37</v>
      </c>
      <c r="E22" s="22" t="s">
        <v>649</v>
      </c>
      <c r="F22" s="245" t="s">
        <v>650</v>
      </c>
      <c r="G22" s="271">
        <v>1</v>
      </c>
      <c r="H22" s="362">
        <v>1</v>
      </c>
      <c r="I22" s="362">
        <v>1</v>
      </c>
      <c r="J22" s="272">
        <v>44562</v>
      </c>
      <c r="K22" s="232">
        <v>44926</v>
      </c>
      <c r="L22" s="22" t="s">
        <v>418</v>
      </c>
      <c r="M22" s="79"/>
    </row>
    <row r="23" spans="1:13" ht="103" customHeight="1" x14ac:dyDescent="0.2">
      <c r="B23" s="556"/>
      <c r="C23" s="549" t="s">
        <v>234</v>
      </c>
      <c r="D23" s="551" t="s">
        <v>229</v>
      </c>
      <c r="E23" s="553" t="s">
        <v>651</v>
      </c>
      <c r="F23" s="245" t="s">
        <v>653</v>
      </c>
      <c r="G23" s="271">
        <v>3</v>
      </c>
      <c r="H23" s="363">
        <v>0.3</v>
      </c>
      <c r="I23" s="313" t="s">
        <v>733</v>
      </c>
      <c r="J23" s="272">
        <v>44562</v>
      </c>
      <c r="K23" s="232">
        <v>44926</v>
      </c>
      <c r="L23" s="22" t="s">
        <v>418</v>
      </c>
      <c r="M23" s="79"/>
    </row>
    <row r="24" spans="1:13" ht="103" customHeight="1" thickBot="1" x14ac:dyDescent="0.25">
      <c r="B24" s="557"/>
      <c r="C24" s="550"/>
      <c r="D24" s="552"/>
      <c r="E24" s="554"/>
      <c r="F24" s="246" t="s">
        <v>652</v>
      </c>
      <c r="G24" s="338">
        <v>3</v>
      </c>
      <c r="H24" s="364">
        <v>0.3</v>
      </c>
      <c r="I24" s="339" t="s">
        <v>733</v>
      </c>
      <c r="J24" s="273">
        <v>44562</v>
      </c>
      <c r="K24" s="234">
        <v>44926</v>
      </c>
      <c r="L24" s="124" t="s">
        <v>418</v>
      </c>
      <c r="M24" s="83"/>
    </row>
    <row r="25" spans="1:13" ht="24.75" customHeight="1" x14ac:dyDescent="0.2">
      <c r="H25" s="20">
        <f>AVERAGE(H12:H24)</f>
        <v>0.47857142857142854</v>
      </c>
      <c r="I25" s="20">
        <f>AVERAGE(I12:I24)</f>
        <v>0.72912500000000002</v>
      </c>
    </row>
    <row r="26" spans="1:13" ht="24.75" customHeight="1" x14ac:dyDescent="0.2"/>
    <row r="27" spans="1:13" ht="24.75" customHeight="1" x14ac:dyDescent="0.2"/>
    <row r="28" spans="1:13" ht="24.75" customHeight="1" x14ac:dyDescent="0.2"/>
  </sheetData>
  <mergeCells count="29">
    <mergeCell ref="B5:M5"/>
    <mergeCell ref="B9:G9"/>
    <mergeCell ref="B10:B11"/>
    <mergeCell ref="D10:D11"/>
    <mergeCell ref="C10:C11"/>
    <mergeCell ref="E10:E11"/>
    <mergeCell ref="F10:F11"/>
    <mergeCell ref="L10:L11"/>
    <mergeCell ref="M10:M11"/>
    <mergeCell ref="G10:G11"/>
    <mergeCell ref="J10:J11"/>
    <mergeCell ref="K10:K11"/>
    <mergeCell ref="B6:M6"/>
    <mergeCell ref="B7:M7"/>
    <mergeCell ref="B8:M8"/>
    <mergeCell ref="B1:C4"/>
    <mergeCell ref="D1:K4"/>
    <mergeCell ref="L1:M1"/>
    <mergeCell ref="L2:M2"/>
    <mergeCell ref="L3:M3"/>
    <mergeCell ref="L4:M4"/>
    <mergeCell ref="C23:C24"/>
    <mergeCell ref="D23:D24"/>
    <mergeCell ref="E23:E24"/>
    <mergeCell ref="B12:B24"/>
    <mergeCell ref="D18:D20"/>
    <mergeCell ref="D12:D17"/>
    <mergeCell ref="C12:C21"/>
    <mergeCell ref="E13:E1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N30"/>
  <sheetViews>
    <sheetView tabSelected="1" topLeftCell="A20" zoomScale="64" zoomScaleNormal="90" zoomScaleSheetLayoutView="50" workbookViewId="0">
      <selection activeCell="B12" sqref="B12:B28"/>
    </sheetView>
  </sheetViews>
  <sheetFormatPr baseColWidth="10" defaultRowHeight="12" x14ac:dyDescent="0.2"/>
  <cols>
    <col min="1" max="1" width="11.5" style="85"/>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9" width="20.83203125" style="4" customWidth="1"/>
    <col min="10" max="10" width="15.5" style="4" customWidth="1"/>
    <col min="11" max="13" width="18.83203125" style="4" customWidth="1"/>
    <col min="14"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8" width="11.5" style="4"/>
    <col min="16379" max="16384" width="11.5" style="4" customWidth="1"/>
  </cols>
  <sheetData>
    <row r="1" spans="1:14" s="1" customFormat="1" ht="21.75" customHeight="1" x14ac:dyDescent="0.2">
      <c r="A1" s="576"/>
      <c r="B1" s="436"/>
      <c r="C1" s="437"/>
      <c r="D1" s="416" t="s">
        <v>582</v>
      </c>
      <c r="E1" s="417"/>
      <c r="F1" s="417"/>
      <c r="G1" s="417"/>
      <c r="H1" s="417"/>
      <c r="I1" s="417"/>
      <c r="J1" s="418"/>
      <c r="K1" s="565" t="s">
        <v>0</v>
      </c>
      <c r="L1" s="585"/>
      <c r="M1" s="566"/>
    </row>
    <row r="2" spans="1:14" s="1" customFormat="1" ht="21.75" customHeight="1" x14ac:dyDescent="0.2">
      <c r="A2" s="576"/>
      <c r="B2" s="438"/>
      <c r="C2" s="439"/>
      <c r="D2" s="419"/>
      <c r="E2" s="420"/>
      <c r="F2" s="420"/>
      <c r="G2" s="420"/>
      <c r="H2" s="420"/>
      <c r="I2" s="420"/>
      <c r="J2" s="421"/>
      <c r="K2" s="567" t="s">
        <v>731</v>
      </c>
      <c r="L2" s="573"/>
      <c r="M2" s="568"/>
    </row>
    <row r="3" spans="1:14" s="1" customFormat="1" ht="21.75" customHeight="1" x14ac:dyDescent="0.2">
      <c r="A3" s="576"/>
      <c r="B3" s="438"/>
      <c r="C3" s="439"/>
      <c r="D3" s="419"/>
      <c r="E3" s="420"/>
      <c r="F3" s="420"/>
      <c r="G3" s="420"/>
      <c r="H3" s="420"/>
      <c r="I3" s="420"/>
      <c r="J3" s="421"/>
      <c r="K3" s="567" t="s">
        <v>103</v>
      </c>
      <c r="L3" s="573"/>
      <c r="M3" s="568"/>
    </row>
    <row r="4" spans="1:14" s="1" customFormat="1" ht="21.75" customHeight="1" thickBot="1" x14ac:dyDescent="0.25">
      <c r="A4" s="576"/>
      <c r="B4" s="440"/>
      <c r="C4" s="441"/>
      <c r="D4" s="422"/>
      <c r="E4" s="423"/>
      <c r="F4" s="423"/>
      <c r="G4" s="423"/>
      <c r="H4" s="423"/>
      <c r="I4" s="423"/>
      <c r="J4" s="424"/>
      <c r="K4" s="569" t="s">
        <v>1</v>
      </c>
      <c r="L4" s="575"/>
      <c r="M4" s="570"/>
    </row>
    <row r="5" spans="1:14" s="1" customFormat="1" ht="28.5" customHeight="1" thickBot="1" x14ac:dyDescent="0.25">
      <c r="A5" s="576"/>
      <c r="B5" s="577"/>
      <c r="C5" s="471"/>
      <c r="D5" s="471"/>
      <c r="E5" s="471"/>
      <c r="F5" s="471"/>
      <c r="G5" s="471"/>
      <c r="H5" s="304"/>
      <c r="I5" s="304"/>
    </row>
    <row r="6" spans="1:14" s="1" customFormat="1" ht="28.5" customHeight="1" x14ac:dyDescent="0.2">
      <c r="A6" s="576"/>
      <c r="B6" s="578" t="s">
        <v>694</v>
      </c>
      <c r="C6" s="579"/>
      <c r="D6" s="579"/>
      <c r="E6" s="579"/>
      <c r="F6" s="579"/>
      <c r="G6" s="579"/>
      <c r="H6" s="579"/>
      <c r="I6" s="579"/>
      <c r="J6" s="579"/>
      <c r="K6" s="579"/>
      <c r="L6" s="579"/>
      <c r="M6" s="580"/>
      <c r="N6" s="300"/>
    </row>
    <row r="7" spans="1:14" s="1" customFormat="1" ht="28.5" customHeight="1" x14ac:dyDescent="0.2">
      <c r="A7" s="576"/>
      <c r="B7" s="577" t="s">
        <v>223</v>
      </c>
      <c r="C7" s="471"/>
      <c r="D7" s="471"/>
      <c r="E7" s="471"/>
      <c r="F7" s="471"/>
      <c r="G7" s="471"/>
      <c r="H7" s="471"/>
      <c r="I7" s="471"/>
      <c r="J7" s="471"/>
      <c r="K7" s="471"/>
      <c r="L7" s="471"/>
      <c r="M7" s="581"/>
      <c r="N7" s="300"/>
    </row>
    <row r="8" spans="1:14" s="2" customFormat="1" ht="28.5" customHeight="1" thickBot="1" x14ac:dyDescent="0.25">
      <c r="A8" s="576"/>
      <c r="B8" s="582" t="s">
        <v>693</v>
      </c>
      <c r="C8" s="583"/>
      <c r="D8" s="583"/>
      <c r="E8" s="583"/>
      <c r="F8" s="583"/>
      <c r="G8" s="583"/>
      <c r="H8" s="583"/>
      <c r="I8" s="583"/>
      <c r="J8" s="583"/>
      <c r="K8" s="583"/>
      <c r="L8" s="583"/>
      <c r="M8" s="584"/>
      <c r="N8" s="300"/>
    </row>
    <row r="9" spans="1:14" s="1" customFormat="1" ht="28.5" customHeight="1" thickBot="1" x14ac:dyDescent="0.25">
      <c r="A9" s="576"/>
      <c r="B9" s="455"/>
      <c r="C9" s="455"/>
      <c r="D9" s="455"/>
      <c r="E9" s="455"/>
      <c r="F9" s="455"/>
      <c r="G9" s="455"/>
      <c r="H9" s="72"/>
      <c r="I9" s="72"/>
    </row>
    <row r="10" spans="1:14" s="1" customFormat="1" ht="28.5" customHeight="1" thickBot="1" x14ac:dyDescent="0.25">
      <c r="A10" s="576"/>
      <c r="B10" s="428" t="s">
        <v>206</v>
      </c>
      <c r="C10" s="430" t="s">
        <v>3</v>
      </c>
      <c r="D10" s="430" t="s">
        <v>22</v>
      </c>
      <c r="E10" s="430" t="s">
        <v>4</v>
      </c>
      <c r="F10" s="430" t="s">
        <v>10</v>
      </c>
      <c r="G10" s="430" t="s">
        <v>313</v>
      </c>
      <c r="H10" s="307" t="s">
        <v>734</v>
      </c>
      <c r="I10" s="307" t="s">
        <v>734</v>
      </c>
      <c r="J10" s="412" t="s">
        <v>8</v>
      </c>
      <c r="K10" s="410" t="s">
        <v>9</v>
      </c>
      <c r="L10" s="457" t="s">
        <v>7</v>
      </c>
      <c r="M10" s="410" t="s">
        <v>524</v>
      </c>
    </row>
    <row r="11" spans="1:14" s="3" customFormat="1" ht="28.5" customHeight="1" thickBot="1" x14ac:dyDescent="0.25">
      <c r="A11" s="576"/>
      <c r="B11" s="429"/>
      <c r="C11" s="431"/>
      <c r="D11" s="431"/>
      <c r="E11" s="431"/>
      <c r="F11" s="431"/>
      <c r="G11" s="431"/>
      <c r="H11" s="308" t="s">
        <v>735</v>
      </c>
      <c r="I11" s="308" t="s">
        <v>744</v>
      </c>
      <c r="J11" s="462"/>
      <c r="K11" s="461"/>
      <c r="L11" s="458"/>
      <c r="M11" s="461"/>
    </row>
    <row r="12" spans="1:14" s="7" customFormat="1" ht="78" customHeight="1" x14ac:dyDescent="0.2">
      <c r="A12" s="576"/>
      <c r="B12" s="414" t="s">
        <v>93</v>
      </c>
      <c r="C12" s="414" t="s">
        <v>61</v>
      </c>
      <c r="D12" s="496" t="s">
        <v>221</v>
      </c>
      <c r="E12" s="117" t="s">
        <v>504</v>
      </c>
      <c r="F12" s="126" t="s">
        <v>399</v>
      </c>
      <c r="G12" s="21">
        <v>4</v>
      </c>
      <c r="H12" s="328">
        <v>0.25</v>
      </c>
      <c r="I12" s="328">
        <v>0.5</v>
      </c>
      <c r="J12" s="70">
        <v>44562</v>
      </c>
      <c r="K12" s="70">
        <v>44926</v>
      </c>
      <c r="L12" s="127" t="s">
        <v>100</v>
      </c>
      <c r="M12" s="240"/>
    </row>
    <row r="13" spans="1:14" s="7" customFormat="1" ht="70.5" customHeight="1" x14ac:dyDescent="0.2">
      <c r="A13" s="84"/>
      <c r="B13" s="414"/>
      <c r="C13" s="414"/>
      <c r="D13" s="414"/>
      <c r="E13" s="15" t="s">
        <v>95</v>
      </c>
      <c r="F13" s="15" t="s">
        <v>209</v>
      </c>
      <c r="G13" s="25">
        <v>4</v>
      </c>
      <c r="H13" s="346">
        <v>0.25</v>
      </c>
      <c r="I13" s="346">
        <v>0.5</v>
      </c>
      <c r="J13" s="46">
        <v>44562</v>
      </c>
      <c r="K13" s="46">
        <v>44926</v>
      </c>
      <c r="L13" s="65" t="s">
        <v>96</v>
      </c>
      <c r="M13" s="240"/>
    </row>
    <row r="14" spans="1:14" s="7" customFormat="1" ht="47" customHeight="1" x14ac:dyDescent="0.2">
      <c r="A14" s="84"/>
      <c r="B14" s="414"/>
      <c r="C14" s="414"/>
      <c r="D14" s="414"/>
      <c r="E14" s="15" t="s">
        <v>99</v>
      </c>
      <c r="F14" s="15" t="s">
        <v>98</v>
      </c>
      <c r="G14" s="52">
        <v>12</v>
      </c>
      <c r="H14" s="55">
        <v>0.25</v>
      </c>
      <c r="I14" s="55">
        <v>0.5</v>
      </c>
      <c r="J14" s="46">
        <v>44562</v>
      </c>
      <c r="K14" s="46">
        <v>44926</v>
      </c>
      <c r="L14" s="65" t="s">
        <v>97</v>
      </c>
      <c r="M14" s="240"/>
    </row>
    <row r="15" spans="1:14" s="7" customFormat="1" ht="60" customHeight="1" x14ac:dyDescent="0.2">
      <c r="A15" s="84"/>
      <c r="B15" s="414"/>
      <c r="C15" s="414"/>
      <c r="D15" s="414"/>
      <c r="E15" s="574" t="s">
        <v>505</v>
      </c>
      <c r="F15" s="15" t="s">
        <v>547</v>
      </c>
      <c r="G15" s="52">
        <v>1</v>
      </c>
      <c r="H15" s="55">
        <v>1</v>
      </c>
      <c r="I15" s="55">
        <v>1</v>
      </c>
      <c r="J15" s="46">
        <v>44562</v>
      </c>
      <c r="K15" s="46">
        <v>44926</v>
      </c>
      <c r="L15" s="65" t="s">
        <v>97</v>
      </c>
      <c r="M15" s="240"/>
    </row>
    <row r="16" spans="1:14" s="7" customFormat="1" ht="43" customHeight="1" x14ac:dyDescent="0.2">
      <c r="A16" s="84"/>
      <c r="B16" s="414"/>
      <c r="C16" s="414"/>
      <c r="D16" s="414"/>
      <c r="E16" s="574"/>
      <c r="F16" s="15" t="s">
        <v>689</v>
      </c>
      <c r="G16" s="52">
        <v>2</v>
      </c>
      <c r="H16" s="55" t="s">
        <v>733</v>
      </c>
      <c r="I16" s="55">
        <v>0.5</v>
      </c>
      <c r="J16" s="46">
        <v>44562</v>
      </c>
      <c r="K16" s="46">
        <v>44926</v>
      </c>
      <c r="L16" s="65" t="s">
        <v>97</v>
      </c>
      <c r="M16" s="240"/>
    </row>
    <row r="17" spans="1:13" s="7" customFormat="1" ht="54" customHeight="1" x14ac:dyDescent="0.2">
      <c r="A17" s="84"/>
      <c r="B17" s="414"/>
      <c r="C17" s="414"/>
      <c r="D17" s="414"/>
      <c r="E17" s="574"/>
      <c r="F17" s="15" t="s">
        <v>400</v>
      </c>
      <c r="G17" s="52">
        <v>2</v>
      </c>
      <c r="H17" s="55" t="s">
        <v>733</v>
      </c>
      <c r="I17" s="55">
        <v>0.5</v>
      </c>
      <c r="J17" s="46">
        <v>44562</v>
      </c>
      <c r="K17" s="46">
        <v>44926</v>
      </c>
      <c r="L17" s="65" t="s">
        <v>97</v>
      </c>
      <c r="M17" s="240"/>
    </row>
    <row r="18" spans="1:13" s="7" customFormat="1" ht="128" customHeight="1" x14ac:dyDescent="0.2">
      <c r="A18" s="84"/>
      <c r="B18" s="414"/>
      <c r="C18" s="414"/>
      <c r="D18" s="414"/>
      <c r="E18" s="574" t="s">
        <v>403</v>
      </c>
      <c r="F18" s="15" t="s">
        <v>402</v>
      </c>
      <c r="G18" s="52">
        <v>1</v>
      </c>
      <c r="H18" s="55">
        <v>1</v>
      </c>
      <c r="I18" s="55">
        <v>1</v>
      </c>
      <c r="J18" s="46">
        <v>44562</v>
      </c>
      <c r="K18" s="46">
        <v>44926</v>
      </c>
      <c r="L18" s="65" t="s">
        <v>97</v>
      </c>
      <c r="M18" s="240"/>
    </row>
    <row r="19" spans="1:13" s="7" customFormat="1" ht="158" customHeight="1" x14ac:dyDescent="0.2">
      <c r="A19" s="84"/>
      <c r="B19" s="414"/>
      <c r="C19" s="414"/>
      <c r="D19" s="414"/>
      <c r="E19" s="574"/>
      <c r="F19" s="15" t="s">
        <v>401</v>
      </c>
      <c r="G19" s="52">
        <v>2</v>
      </c>
      <c r="H19" s="55" t="s">
        <v>733</v>
      </c>
      <c r="I19" s="55">
        <v>0.5</v>
      </c>
      <c r="J19" s="46">
        <v>44562</v>
      </c>
      <c r="K19" s="46">
        <v>44926</v>
      </c>
      <c r="L19" s="65" t="s">
        <v>97</v>
      </c>
      <c r="M19" s="240"/>
    </row>
    <row r="20" spans="1:13" s="7" customFormat="1" ht="132" customHeight="1" x14ac:dyDescent="0.2">
      <c r="A20" s="84"/>
      <c r="B20" s="414"/>
      <c r="C20" s="414"/>
      <c r="D20" s="414"/>
      <c r="E20" s="574"/>
      <c r="F20" s="15" t="s">
        <v>404</v>
      </c>
      <c r="G20" s="52">
        <v>2</v>
      </c>
      <c r="H20" s="55" t="s">
        <v>733</v>
      </c>
      <c r="I20" s="55">
        <v>0.5</v>
      </c>
      <c r="J20" s="46">
        <v>44562</v>
      </c>
      <c r="K20" s="46">
        <v>44926</v>
      </c>
      <c r="L20" s="65" t="s">
        <v>97</v>
      </c>
      <c r="M20" s="240"/>
    </row>
    <row r="21" spans="1:13" s="7" customFormat="1" ht="91" customHeight="1" x14ac:dyDescent="0.2">
      <c r="A21" s="84"/>
      <c r="B21" s="414"/>
      <c r="C21" s="414"/>
      <c r="D21" s="414"/>
      <c r="E21" s="270" t="s">
        <v>506</v>
      </c>
      <c r="F21" s="270" t="s">
        <v>325</v>
      </c>
      <c r="G21" s="125" t="s">
        <v>288</v>
      </c>
      <c r="H21" s="347">
        <v>0.95299999999999996</v>
      </c>
      <c r="I21" s="347">
        <v>0.9</v>
      </c>
      <c r="J21" s="46">
        <v>44562</v>
      </c>
      <c r="K21" s="46">
        <v>44926</v>
      </c>
      <c r="L21" s="65" t="s">
        <v>97</v>
      </c>
      <c r="M21" s="240"/>
    </row>
    <row r="22" spans="1:13" s="7" customFormat="1" ht="53" customHeight="1" x14ac:dyDescent="0.2">
      <c r="A22" s="84"/>
      <c r="B22" s="414"/>
      <c r="C22" s="414"/>
      <c r="D22" s="414"/>
      <c r="E22" s="15" t="s">
        <v>507</v>
      </c>
      <c r="F22" s="15" t="s">
        <v>210</v>
      </c>
      <c r="G22" s="77">
        <v>12</v>
      </c>
      <c r="H22" s="39">
        <v>0.17</v>
      </c>
      <c r="I22" s="39">
        <v>0.34</v>
      </c>
      <c r="J22" s="46">
        <v>44562</v>
      </c>
      <c r="K22" s="46">
        <v>44926</v>
      </c>
      <c r="L22" s="65" t="s">
        <v>97</v>
      </c>
      <c r="M22" s="240"/>
    </row>
    <row r="23" spans="1:13" s="7" customFormat="1" ht="45.75" customHeight="1" x14ac:dyDescent="0.2">
      <c r="A23" s="85"/>
      <c r="B23" s="414"/>
      <c r="C23" s="414"/>
      <c r="D23" s="414"/>
      <c r="E23" s="15" t="s">
        <v>655</v>
      </c>
      <c r="F23" s="15" t="s">
        <v>208</v>
      </c>
      <c r="G23" s="52">
        <v>3</v>
      </c>
      <c r="H23" s="348">
        <v>0.33300000000000002</v>
      </c>
      <c r="I23" s="348">
        <v>0.66600000000000004</v>
      </c>
      <c r="J23" s="46">
        <v>44562</v>
      </c>
      <c r="K23" s="46">
        <v>44926</v>
      </c>
      <c r="L23" s="65" t="s">
        <v>97</v>
      </c>
      <c r="M23" s="240"/>
    </row>
    <row r="24" spans="1:13" ht="58" customHeight="1" x14ac:dyDescent="0.2">
      <c r="B24" s="414"/>
      <c r="C24" s="414"/>
      <c r="D24" s="414"/>
      <c r="E24" s="15" t="s">
        <v>660</v>
      </c>
      <c r="F24" s="15" t="s">
        <v>661</v>
      </c>
      <c r="G24" s="52">
        <v>12</v>
      </c>
      <c r="H24" s="55">
        <v>0.25</v>
      </c>
      <c r="I24" s="55">
        <v>0.5</v>
      </c>
      <c r="J24" s="46">
        <v>44562</v>
      </c>
      <c r="K24" s="46">
        <v>44926</v>
      </c>
      <c r="L24" s="65" t="s">
        <v>97</v>
      </c>
      <c r="M24" s="240"/>
    </row>
    <row r="25" spans="1:13" ht="91" customHeight="1" x14ac:dyDescent="0.2">
      <c r="B25" s="414"/>
      <c r="C25" s="414"/>
      <c r="D25" s="572" t="s">
        <v>658</v>
      </c>
      <c r="E25" s="15" t="s">
        <v>647</v>
      </c>
      <c r="F25" s="15" t="s">
        <v>659</v>
      </c>
      <c r="G25" s="233">
        <v>2</v>
      </c>
      <c r="H25" s="349" t="s">
        <v>733</v>
      </c>
      <c r="I25" s="349" t="s">
        <v>733</v>
      </c>
      <c r="J25" s="46">
        <v>44562</v>
      </c>
      <c r="K25" s="46">
        <v>44926</v>
      </c>
      <c r="L25" s="65" t="s">
        <v>97</v>
      </c>
      <c r="M25" s="231"/>
    </row>
    <row r="26" spans="1:13" ht="159" customHeight="1" x14ac:dyDescent="0.2">
      <c r="B26" s="414"/>
      <c r="C26" s="414"/>
      <c r="D26" s="572"/>
      <c r="E26" s="270" t="s">
        <v>656</v>
      </c>
      <c r="F26" s="270" t="s">
        <v>657</v>
      </c>
      <c r="G26" s="77">
        <v>1</v>
      </c>
      <c r="H26" s="39" t="s">
        <v>733</v>
      </c>
      <c r="I26" s="39">
        <v>0.5</v>
      </c>
      <c r="J26" s="46">
        <v>44562</v>
      </c>
      <c r="K26" s="46">
        <v>44926</v>
      </c>
      <c r="L26" s="65" t="s">
        <v>97</v>
      </c>
      <c r="M26" s="240"/>
    </row>
    <row r="27" spans="1:13" ht="73" customHeight="1" x14ac:dyDescent="0.2">
      <c r="B27" s="414"/>
      <c r="C27" s="414"/>
      <c r="D27" s="224" t="s">
        <v>628</v>
      </c>
      <c r="E27" s="226" t="s">
        <v>662</v>
      </c>
      <c r="F27" s="238" t="s">
        <v>663</v>
      </c>
      <c r="G27" s="235">
        <v>1</v>
      </c>
      <c r="H27" s="350" t="s">
        <v>733</v>
      </c>
      <c r="I27" s="350">
        <v>1</v>
      </c>
      <c r="J27" s="196">
        <v>44562</v>
      </c>
      <c r="K27" s="196">
        <v>44926</v>
      </c>
      <c r="L27" s="236" t="s">
        <v>97</v>
      </c>
      <c r="M27" s="231"/>
    </row>
    <row r="28" spans="1:13" ht="94" customHeight="1" thickBot="1" x14ac:dyDescent="0.25">
      <c r="B28" s="414"/>
      <c r="C28" s="414"/>
      <c r="D28" s="227" t="s">
        <v>287</v>
      </c>
      <c r="E28" s="42" t="s">
        <v>664</v>
      </c>
      <c r="F28" s="42" t="s">
        <v>688</v>
      </c>
      <c r="G28" s="237">
        <v>3</v>
      </c>
      <c r="H28" s="351">
        <v>0.33300000000000002</v>
      </c>
      <c r="I28" s="351">
        <v>0.66600000000000004</v>
      </c>
      <c r="J28" s="71">
        <v>44562</v>
      </c>
      <c r="K28" s="71">
        <v>44926</v>
      </c>
      <c r="L28" s="128" t="s">
        <v>97</v>
      </c>
      <c r="M28" s="231"/>
    </row>
    <row r="29" spans="1:13" ht="24.75" customHeight="1" x14ac:dyDescent="0.2">
      <c r="H29" s="20">
        <f>AVERAGE(H12:H28)</f>
        <v>0.47889999999999999</v>
      </c>
      <c r="I29" s="20">
        <f>AVERAGE(I12:I28)</f>
        <v>0.62950000000000006</v>
      </c>
      <c r="K29" s="455" t="s">
        <v>5</v>
      </c>
      <c r="L29" s="455"/>
      <c r="M29" s="455"/>
    </row>
    <row r="30" spans="1:13" ht="24.75" customHeight="1" x14ac:dyDescent="0.2"/>
  </sheetData>
  <mergeCells count="29">
    <mergeCell ref="A1:A12"/>
    <mergeCell ref="B9:G9"/>
    <mergeCell ref="B1:C4"/>
    <mergeCell ref="B10:B11"/>
    <mergeCell ref="D10:D11"/>
    <mergeCell ref="C10:C11"/>
    <mergeCell ref="G10:G11"/>
    <mergeCell ref="B5:G5"/>
    <mergeCell ref="F10:F11"/>
    <mergeCell ref="E10:E11"/>
    <mergeCell ref="B6:M6"/>
    <mergeCell ref="B7:M7"/>
    <mergeCell ref="B8:M8"/>
    <mergeCell ref="K1:M1"/>
    <mergeCell ref="D1:J4"/>
    <mergeCell ref="K3:M3"/>
    <mergeCell ref="D25:D26"/>
    <mergeCell ref="B12:B28"/>
    <mergeCell ref="C12:C28"/>
    <mergeCell ref="K29:M29"/>
    <mergeCell ref="K2:M2"/>
    <mergeCell ref="J10:J11"/>
    <mergeCell ref="K10:K11"/>
    <mergeCell ref="L10:L11"/>
    <mergeCell ref="D12:D24"/>
    <mergeCell ref="E15:E17"/>
    <mergeCell ref="E18:E20"/>
    <mergeCell ref="M10:M11"/>
    <mergeCell ref="K4:M4"/>
  </mergeCells>
  <phoneticPr fontId="37"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2"/>
  <sheetViews>
    <sheetView workbookViewId="0">
      <selection activeCell="I21" sqref="I21"/>
    </sheetView>
  </sheetViews>
  <sheetFormatPr baseColWidth="10" defaultRowHeight="15" x14ac:dyDescent="0.2"/>
  <cols>
    <col min="3" max="3" width="15.6640625" customWidth="1"/>
    <col min="4" max="4" width="3.1640625" hidden="1" customWidth="1"/>
    <col min="5" max="5" width="0.1640625" hidden="1" customWidth="1"/>
    <col min="6" max="6" width="10.83203125" hidden="1" customWidth="1"/>
  </cols>
  <sheetData>
    <row r="1" spans="1:13" x14ac:dyDescent="0.2">
      <c r="A1" s="591" t="s">
        <v>526</v>
      </c>
      <c r="B1" s="592"/>
      <c r="C1" s="597" t="s">
        <v>763</v>
      </c>
      <c r="D1" s="597"/>
      <c r="E1" s="597"/>
      <c r="F1" s="597"/>
      <c r="G1" s="597"/>
    </row>
    <row r="2" spans="1:13" x14ac:dyDescent="0.2">
      <c r="A2" s="593"/>
      <c r="B2" s="594"/>
      <c r="C2" s="597"/>
      <c r="D2" s="597"/>
      <c r="E2" s="597"/>
      <c r="F2" s="597"/>
      <c r="G2" s="597"/>
    </row>
    <row r="3" spans="1:13" x14ac:dyDescent="0.2">
      <c r="A3" s="595"/>
      <c r="B3" s="596"/>
      <c r="C3" s="597"/>
      <c r="D3" s="597"/>
      <c r="E3" s="597"/>
      <c r="F3" s="597"/>
      <c r="G3" s="597"/>
    </row>
    <row r="4" spans="1:13" ht="34" x14ac:dyDescent="0.2">
      <c r="A4" s="598"/>
      <c r="B4" s="599"/>
      <c r="C4" s="599"/>
      <c r="D4" s="599"/>
      <c r="E4" s="599"/>
      <c r="F4" s="599"/>
      <c r="G4" s="167" t="s">
        <v>528</v>
      </c>
    </row>
    <row r="5" spans="1:13" ht="16" x14ac:dyDescent="0.2">
      <c r="A5" s="586" t="s">
        <v>748</v>
      </c>
      <c r="B5" s="587"/>
      <c r="C5" s="587"/>
      <c r="D5" s="587"/>
      <c r="E5" s="587"/>
      <c r="F5" s="587"/>
      <c r="G5" s="370">
        <v>0.8</v>
      </c>
    </row>
    <row r="6" spans="1:13" ht="16" x14ac:dyDescent="0.2">
      <c r="A6" s="586" t="s">
        <v>749</v>
      </c>
      <c r="B6" s="587"/>
      <c r="C6" s="587"/>
      <c r="D6" s="587"/>
      <c r="E6" s="587"/>
      <c r="F6" s="587"/>
      <c r="G6" s="370">
        <v>0.9</v>
      </c>
    </row>
    <row r="7" spans="1:13" ht="16" x14ac:dyDescent="0.2">
      <c r="A7" s="600" t="s">
        <v>534</v>
      </c>
      <c r="B7" s="601"/>
      <c r="C7" s="601"/>
      <c r="D7" s="601"/>
      <c r="E7" s="601"/>
      <c r="F7" s="601"/>
      <c r="G7" s="370">
        <v>0.8</v>
      </c>
    </row>
    <row r="8" spans="1:13" ht="16" x14ac:dyDescent="0.2">
      <c r="A8" s="590" t="s">
        <v>6</v>
      </c>
      <c r="B8" s="590"/>
      <c r="C8" s="590"/>
      <c r="D8" s="590"/>
      <c r="E8" s="590"/>
      <c r="F8" s="590"/>
      <c r="G8" s="370">
        <v>1</v>
      </c>
    </row>
    <row r="9" spans="1:13" ht="16" x14ac:dyDescent="0.2">
      <c r="A9" s="590" t="s">
        <v>750</v>
      </c>
      <c r="B9" s="590"/>
      <c r="C9" s="590"/>
      <c r="D9" s="590"/>
      <c r="E9" s="590"/>
      <c r="F9" s="590"/>
      <c r="G9" s="370">
        <v>0.9</v>
      </c>
    </row>
    <row r="10" spans="1:13" ht="16" x14ac:dyDescent="0.2">
      <c r="A10" s="590" t="s">
        <v>751</v>
      </c>
      <c r="B10" s="590"/>
      <c r="C10" s="590"/>
      <c r="D10" s="590"/>
      <c r="E10" s="590"/>
      <c r="F10" s="590"/>
      <c r="G10" s="370">
        <v>1</v>
      </c>
    </row>
    <row r="11" spans="1:13" ht="16" x14ac:dyDescent="0.2">
      <c r="A11" s="602" t="s">
        <v>752</v>
      </c>
      <c r="B11" s="603"/>
      <c r="C11" s="603"/>
      <c r="D11" s="603"/>
      <c r="E11" s="603"/>
      <c r="F11" s="603"/>
      <c r="G11" s="370">
        <v>0.8</v>
      </c>
    </row>
    <row r="12" spans="1:13" ht="16" x14ac:dyDescent="0.2">
      <c r="A12" s="590" t="s">
        <v>753</v>
      </c>
      <c r="B12" s="590"/>
      <c r="C12" s="590"/>
      <c r="D12" s="590"/>
      <c r="E12" s="590"/>
      <c r="F12" s="590"/>
      <c r="G12" s="370">
        <v>0.6</v>
      </c>
    </row>
    <row r="13" spans="1:13" ht="16" x14ac:dyDescent="0.2">
      <c r="A13" s="590" t="s">
        <v>754</v>
      </c>
      <c r="B13" s="590"/>
      <c r="C13" s="590"/>
      <c r="D13" s="590"/>
      <c r="E13" s="590"/>
      <c r="F13" s="590"/>
      <c r="G13" s="370">
        <v>1</v>
      </c>
    </row>
    <row r="14" spans="1:13" ht="16" x14ac:dyDescent="0.2">
      <c r="A14" s="586" t="s">
        <v>755</v>
      </c>
      <c r="B14" s="587"/>
      <c r="C14" s="587"/>
      <c r="D14" s="587"/>
      <c r="E14" s="587"/>
      <c r="F14" s="587"/>
      <c r="G14" s="370">
        <v>0.9</v>
      </c>
    </row>
    <row r="15" spans="1:13" ht="16" x14ac:dyDescent="0.2">
      <c r="A15" s="586" t="s">
        <v>757</v>
      </c>
      <c r="B15" s="587"/>
      <c r="C15" s="587"/>
      <c r="D15" s="587"/>
      <c r="E15" s="587"/>
      <c r="F15" s="587"/>
      <c r="G15" s="370">
        <v>0.9</v>
      </c>
    </row>
    <row r="16" spans="1:13" ht="16" x14ac:dyDescent="0.2">
      <c r="A16" s="586" t="s">
        <v>756</v>
      </c>
      <c r="B16" s="587"/>
      <c r="C16" s="587"/>
      <c r="D16" s="587"/>
      <c r="E16" s="587"/>
      <c r="F16" s="587"/>
      <c r="G16" s="370">
        <v>0.8</v>
      </c>
      <c r="M16" t="s">
        <v>549</v>
      </c>
    </row>
    <row r="17" spans="1:7" ht="16" x14ac:dyDescent="0.2">
      <c r="A17" s="586" t="s">
        <v>758</v>
      </c>
      <c r="B17" s="587"/>
      <c r="C17" s="587"/>
      <c r="D17" s="587"/>
      <c r="E17" s="587"/>
      <c r="F17" s="587"/>
      <c r="G17" s="370">
        <v>1</v>
      </c>
    </row>
    <row r="18" spans="1:7" ht="16" x14ac:dyDescent="0.2">
      <c r="A18" s="586" t="s">
        <v>759</v>
      </c>
      <c r="B18" s="587"/>
      <c r="C18" s="587"/>
      <c r="D18" s="587"/>
      <c r="E18" s="587"/>
      <c r="F18" s="587"/>
      <c r="G18" s="370">
        <v>1</v>
      </c>
    </row>
    <row r="19" spans="1:7" ht="16" x14ac:dyDescent="0.2">
      <c r="A19" s="586" t="s">
        <v>760</v>
      </c>
      <c r="B19" s="587"/>
      <c r="C19" s="587"/>
      <c r="D19" s="587"/>
      <c r="E19" s="587"/>
      <c r="F19" s="587"/>
      <c r="G19" s="370">
        <v>1</v>
      </c>
    </row>
    <row r="20" spans="1:7" ht="16" x14ac:dyDescent="0.2">
      <c r="A20" s="586" t="s">
        <v>761</v>
      </c>
      <c r="B20" s="587"/>
      <c r="C20" s="587"/>
      <c r="D20" s="587"/>
      <c r="E20" s="587"/>
      <c r="F20" s="587"/>
      <c r="G20" s="370">
        <v>1</v>
      </c>
    </row>
    <row r="21" spans="1:7" ht="16" x14ac:dyDescent="0.2">
      <c r="A21" s="586" t="s">
        <v>762</v>
      </c>
      <c r="B21" s="587"/>
      <c r="C21" s="587"/>
      <c r="D21" s="587"/>
      <c r="E21" s="587"/>
      <c r="F21" s="587"/>
      <c r="G21" s="370">
        <v>1</v>
      </c>
    </row>
    <row r="22" spans="1:7" ht="16" x14ac:dyDescent="0.2">
      <c r="A22" s="588" t="s">
        <v>541</v>
      </c>
      <c r="B22" s="589"/>
      <c r="C22" s="589"/>
      <c r="D22" s="589"/>
      <c r="E22" s="589"/>
      <c r="F22" s="589"/>
      <c r="G22" s="168">
        <f>AVERAGE(G5:G21)</f>
        <v>0.90588235294117647</v>
      </c>
    </row>
  </sheetData>
  <mergeCells count="21">
    <mergeCell ref="A13:F13"/>
    <mergeCell ref="A1:B3"/>
    <mergeCell ref="C1:G3"/>
    <mergeCell ref="A4:F4"/>
    <mergeCell ref="A5:F5"/>
    <mergeCell ref="A6:F6"/>
    <mergeCell ref="A7:F7"/>
    <mergeCell ref="A8:F8"/>
    <mergeCell ref="A9:F9"/>
    <mergeCell ref="A10:F10"/>
    <mergeCell ref="A11:F11"/>
    <mergeCell ref="A12:F12"/>
    <mergeCell ref="A21:F21"/>
    <mergeCell ref="A22:F22"/>
    <mergeCell ref="A14:F14"/>
    <mergeCell ref="A15:F15"/>
    <mergeCell ref="A16:F16"/>
    <mergeCell ref="A17:F17"/>
    <mergeCell ref="A18:F18"/>
    <mergeCell ref="A19:F19"/>
    <mergeCell ref="A20:F20"/>
  </mergeCells>
  <pageMargins left="0.7" right="0.7" top="0.75" bottom="0.75" header="0.3" footer="0.3"/>
  <pageSetup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1"/>
  <sheetViews>
    <sheetView workbookViewId="0">
      <selection activeCell="J21" sqref="J21"/>
    </sheetView>
  </sheetViews>
  <sheetFormatPr baseColWidth="10" defaultRowHeight="15" x14ac:dyDescent="0.2"/>
  <sheetData>
    <row r="1" spans="1:13" x14ac:dyDescent="0.2">
      <c r="A1" s="591" t="s">
        <v>526</v>
      </c>
      <c r="B1" s="592"/>
      <c r="C1" s="597" t="s">
        <v>747</v>
      </c>
      <c r="D1" s="597"/>
      <c r="E1" s="597"/>
      <c r="F1" s="597"/>
      <c r="G1" s="597"/>
    </row>
    <row r="2" spans="1:13" x14ac:dyDescent="0.2">
      <c r="A2" s="593"/>
      <c r="B2" s="594"/>
      <c r="C2" s="597"/>
      <c r="D2" s="597"/>
      <c r="E2" s="597"/>
      <c r="F2" s="597"/>
      <c r="G2" s="597"/>
    </row>
    <row r="3" spans="1:13" x14ac:dyDescent="0.2">
      <c r="A3" s="595"/>
      <c r="B3" s="596"/>
      <c r="C3" s="597"/>
      <c r="D3" s="597"/>
      <c r="E3" s="597"/>
      <c r="F3" s="597"/>
      <c r="G3" s="597"/>
    </row>
    <row r="4" spans="1:13" ht="34" x14ac:dyDescent="0.2">
      <c r="A4" s="598" t="s">
        <v>527</v>
      </c>
      <c r="B4" s="599"/>
      <c r="C4" s="599"/>
      <c r="D4" s="599"/>
      <c r="E4" s="599"/>
      <c r="F4" s="599"/>
      <c r="G4" s="167" t="s">
        <v>528</v>
      </c>
    </row>
    <row r="5" spans="1:13" ht="16" x14ac:dyDescent="0.2">
      <c r="A5" s="587" t="s">
        <v>334</v>
      </c>
      <c r="B5" s="587"/>
      <c r="C5" s="587"/>
      <c r="D5" s="587"/>
      <c r="E5" s="587"/>
      <c r="F5" s="587"/>
      <c r="G5" s="275">
        <v>0.69</v>
      </c>
    </row>
    <row r="6" spans="1:13" ht="16" x14ac:dyDescent="0.2">
      <c r="A6" s="604" t="s">
        <v>326</v>
      </c>
      <c r="B6" s="587"/>
      <c r="C6" s="587"/>
      <c r="D6" s="587"/>
      <c r="E6" s="587"/>
      <c r="F6" s="587"/>
      <c r="G6" s="275">
        <v>0.7</v>
      </c>
    </row>
    <row r="7" spans="1:13" ht="16" x14ac:dyDescent="0.2">
      <c r="A7" s="605" t="s">
        <v>529</v>
      </c>
      <c r="B7" s="601"/>
      <c r="C7" s="601"/>
      <c r="D7" s="601"/>
      <c r="E7" s="601"/>
      <c r="F7" s="601"/>
      <c r="G7" s="275">
        <v>0.72</v>
      </c>
    </row>
    <row r="8" spans="1:13" ht="16" x14ac:dyDescent="0.2">
      <c r="A8" s="590" t="s">
        <v>6</v>
      </c>
      <c r="B8" s="590"/>
      <c r="C8" s="590"/>
      <c r="D8" s="590"/>
      <c r="E8" s="590"/>
      <c r="F8" s="590"/>
      <c r="G8" s="275">
        <v>0.69</v>
      </c>
    </row>
    <row r="9" spans="1:13" ht="16" x14ac:dyDescent="0.2">
      <c r="A9" s="590" t="s">
        <v>530</v>
      </c>
      <c r="B9" s="590"/>
      <c r="C9" s="590"/>
      <c r="D9" s="590"/>
      <c r="E9" s="590"/>
      <c r="F9" s="590"/>
      <c r="G9" s="275">
        <v>0.8</v>
      </c>
    </row>
    <row r="10" spans="1:13" ht="16" x14ac:dyDescent="0.2">
      <c r="A10" s="590" t="s">
        <v>531</v>
      </c>
      <c r="B10" s="590"/>
      <c r="C10" s="590"/>
      <c r="D10" s="590"/>
      <c r="E10" s="590"/>
      <c r="F10" s="590"/>
      <c r="G10" s="275">
        <v>0.63</v>
      </c>
    </row>
    <row r="11" spans="1:13" ht="16" x14ac:dyDescent="0.2">
      <c r="A11" s="602" t="s">
        <v>532</v>
      </c>
      <c r="B11" s="603"/>
      <c r="C11" s="603"/>
      <c r="D11" s="603"/>
      <c r="E11" s="603"/>
      <c r="F11" s="603"/>
      <c r="G11" s="276">
        <v>0.73</v>
      </c>
    </row>
    <row r="12" spans="1:13" ht="16" x14ac:dyDescent="0.2">
      <c r="A12" s="590" t="s">
        <v>533</v>
      </c>
      <c r="B12" s="590"/>
      <c r="C12" s="590"/>
      <c r="D12" s="590"/>
      <c r="E12" s="590"/>
      <c r="F12" s="590"/>
      <c r="G12" s="275">
        <v>0.8</v>
      </c>
    </row>
    <row r="13" spans="1:13" ht="16" x14ac:dyDescent="0.2">
      <c r="A13" s="590" t="s">
        <v>534</v>
      </c>
      <c r="B13" s="590"/>
      <c r="C13" s="590"/>
      <c r="D13" s="590"/>
      <c r="E13" s="590"/>
      <c r="F13" s="590"/>
      <c r="G13" s="275">
        <v>0.69</v>
      </c>
    </row>
    <row r="14" spans="1:13" ht="16" x14ac:dyDescent="0.2">
      <c r="A14" s="587" t="s">
        <v>535</v>
      </c>
      <c r="B14" s="587"/>
      <c r="C14" s="587"/>
      <c r="D14" s="587"/>
      <c r="E14" s="587"/>
      <c r="F14" s="587"/>
      <c r="G14" s="275">
        <v>0.72</v>
      </c>
    </row>
    <row r="15" spans="1:13" ht="16" x14ac:dyDescent="0.2">
      <c r="A15" s="587" t="s">
        <v>536</v>
      </c>
      <c r="B15" s="587"/>
      <c r="C15" s="587"/>
      <c r="D15" s="587"/>
      <c r="E15" s="587"/>
      <c r="F15" s="587"/>
      <c r="G15" s="275">
        <v>0.7</v>
      </c>
    </row>
    <row r="16" spans="1:13" ht="16" x14ac:dyDescent="0.2">
      <c r="A16" s="587" t="s">
        <v>67</v>
      </c>
      <c r="B16" s="587"/>
      <c r="C16" s="587"/>
      <c r="D16" s="587"/>
      <c r="E16" s="587"/>
      <c r="F16" s="587"/>
      <c r="G16" s="275">
        <v>0.68</v>
      </c>
      <c r="M16" t="s">
        <v>549</v>
      </c>
    </row>
    <row r="17" spans="1:7" ht="16" x14ac:dyDescent="0.2">
      <c r="A17" s="587" t="s">
        <v>537</v>
      </c>
      <c r="B17" s="587"/>
      <c r="C17" s="587"/>
      <c r="D17" s="587"/>
      <c r="E17" s="587"/>
      <c r="F17" s="587"/>
      <c r="G17" s="275">
        <v>0.48</v>
      </c>
    </row>
    <row r="18" spans="1:7" ht="16" x14ac:dyDescent="0.2">
      <c r="A18" s="587" t="s">
        <v>538</v>
      </c>
      <c r="B18" s="587"/>
      <c r="C18" s="587"/>
      <c r="D18" s="587"/>
      <c r="E18" s="587"/>
      <c r="F18" s="587"/>
      <c r="G18" s="275">
        <v>0.59</v>
      </c>
    </row>
    <row r="19" spans="1:7" ht="16" x14ac:dyDescent="0.2">
      <c r="A19" s="587" t="s">
        <v>539</v>
      </c>
      <c r="B19" s="587"/>
      <c r="C19" s="587"/>
      <c r="D19" s="587"/>
      <c r="E19" s="587"/>
      <c r="F19" s="587"/>
      <c r="G19" s="275">
        <v>0.73</v>
      </c>
    </row>
    <row r="20" spans="1:7" ht="16" x14ac:dyDescent="0.2">
      <c r="A20" s="587" t="s">
        <v>540</v>
      </c>
      <c r="B20" s="587"/>
      <c r="C20" s="587"/>
      <c r="D20" s="587"/>
      <c r="E20" s="587"/>
      <c r="F20" s="587"/>
      <c r="G20" s="275">
        <v>0.63</v>
      </c>
    </row>
    <row r="21" spans="1:7" ht="16" x14ac:dyDescent="0.2">
      <c r="A21" s="588" t="s">
        <v>541</v>
      </c>
      <c r="B21" s="589"/>
      <c r="C21" s="589"/>
      <c r="D21" s="589"/>
      <c r="E21" s="589"/>
      <c r="F21" s="589"/>
      <c r="G21" s="168">
        <f>AVERAGE(G5:G20)</f>
        <v>0.68625000000000003</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I SEGUIMIENTO</vt:lpstr>
      <vt:lpstr>II SEGUIMIENTO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2023-08-29T05:16:32Z</dcterms:modified>
</cp:coreProperties>
</file>