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mc:AlternateContent xmlns:mc="http://schemas.openxmlformats.org/markup-compatibility/2006">
    <mc:Choice Requires="x15">
      <x15ac:absPath xmlns:x15ac="http://schemas.microsoft.com/office/spreadsheetml/2010/11/ac" url="E:\PLANEACIÓN HRQV\SEGUIMIENTO PLAN DE ACCIÓN  2019\I TRIMESTRE 2019\"/>
    </mc:Choice>
  </mc:AlternateContent>
  <xr:revisionPtr revIDLastSave="0" documentId="13_ncr:1_{69861F64-E7F9-4E4C-9294-4B25C4466811}" xr6:coauthVersionLast="43" xr6:coauthVersionMax="43" xr10:uidLastSave="{00000000-0000-0000-0000-000000000000}"/>
  <bookViews>
    <workbookView xWindow="-120" yWindow="-120" windowWidth="20730" windowHeight="11160" firstSheet="13" activeTab="15" xr2:uid="{00000000-000D-0000-FFFF-FFFF00000000}"/>
  </bookViews>
  <sheets>
    <sheet name="Direccionamiento y Planeación" sheetId="19" r:id="rId1"/>
    <sheet name="Jurídica" sheetId="1" r:id="rId2"/>
    <sheet name="Calidad" sheetId="6" r:id="rId3"/>
    <sheet name="Control Interno" sheetId="7" r:id="rId4"/>
    <sheet name="Talento Humano" sheetId="8" r:id="rId5"/>
    <sheet name="Financiera" sheetId="9" r:id="rId6"/>
    <sheet name="Sistemas Información" sheetId="10" r:id="rId7"/>
    <sheet name="Gestión Documental" sheetId="11" r:id="rId8"/>
    <sheet name="Compras" sheetId="12" r:id="rId9"/>
    <sheet name="Mantenimiento" sheetId="13" r:id="rId10"/>
    <sheet name="Consulta Ext-PyD" sheetId="14" r:id="rId11"/>
    <sheet name="Odontología" sheetId="15" r:id="rId12"/>
    <sheet name="Urg-Hospitalización" sheetId="16" r:id="rId13"/>
    <sheet name="Laboratorio" sheetId="17" r:id="rId14"/>
    <sheet name="Servicio Farmaceutico" sheetId="18" r:id="rId15"/>
    <sheet name="TRIMESTRE I" sheetId="20" r:id="rId16"/>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29" i="8" l="1"/>
  <c r="I26" i="8"/>
  <c r="I24" i="8"/>
  <c r="I22" i="8"/>
  <c r="I21" i="8"/>
  <c r="I20" i="8"/>
  <c r="I18" i="8"/>
  <c r="I17" i="8"/>
  <c r="I16" i="8"/>
  <c r="I15" i="8"/>
  <c r="I14" i="8"/>
  <c r="I13" i="8"/>
  <c r="I35" i="8" s="1"/>
  <c r="I16" i="12" l="1"/>
  <c r="I14" i="12"/>
  <c r="I13" i="12"/>
  <c r="WRL23" i="6" l="1"/>
  <c r="WRL17" i="6"/>
  <c r="WRL16" i="6"/>
  <c r="WRL13" i="6"/>
  <c r="I21" i="1" l="1"/>
  <c r="I20" i="1"/>
  <c r="I19" i="1"/>
  <c r="I18" i="1"/>
  <c r="I17" i="1"/>
  <c r="I16" i="1"/>
  <c r="I15" i="1"/>
  <c r="I14" i="1"/>
  <c r="I23" i="1" s="1"/>
  <c r="I26" i="14" l="1"/>
  <c r="I25" i="14"/>
  <c r="I24" i="14"/>
  <c r="I22" i="14"/>
  <c r="I21" i="14"/>
  <c r="I20" i="14"/>
  <c r="I19" i="14"/>
  <c r="I18" i="14"/>
  <c r="I17" i="14"/>
  <c r="I16" i="14"/>
  <c r="I15" i="14"/>
  <c r="I13" i="14"/>
  <c r="I27" i="14" s="1"/>
  <c r="I22" i="9" l="1"/>
  <c r="I21" i="9"/>
  <c r="I20" i="9"/>
  <c r="I19" i="9"/>
  <c r="I17" i="9"/>
  <c r="I34" i="9" l="1"/>
  <c r="I33" i="9"/>
  <c r="I31" i="9"/>
  <c r="I30" i="9"/>
  <c r="I29" i="9"/>
  <c r="I28" i="9"/>
  <c r="I26" i="9"/>
  <c r="I25" i="9"/>
  <c r="I24" i="9"/>
  <c r="I23" i="9"/>
  <c r="I16" i="9"/>
  <c r="I14" i="9"/>
  <c r="I13" i="9"/>
  <c r="I35" i="9" l="1"/>
  <c r="I21" i="18" l="1"/>
  <c r="I19" i="18"/>
  <c r="I18" i="18"/>
  <c r="I17" i="18"/>
  <c r="I16" i="18"/>
  <c r="I22" i="18" l="1"/>
  <c r="I18" i="12"/>
  <c r="I17" i="11" l="1"/>
  <c r="I14" i="11"/>
  <c r="I13" i="11"/>
  <c r="I18" i="11" l="1"/>
  <c r="I32" i="7"/>
  <c r="I30" i="7"/>
  <c r="I29" i="7"/>
  <c r="I26" i="7"/>
  <c r="I24" i="7"/>
  <c r="I23" i="7"/>
  <c r="I22" i="7"/>
  <c r="I21" i="7"/>
  <c r="I18" i="7"/>
  <c r="I17" i="7"/>
  <c r="I16" i="7"/>
  <c r="I14" i="7"/>
  <c r="I33" i="7" s="1"/>
  <c r="WRL26" i="6" l="1"/>
  <c r="H23" i="19" l="1"/>
  <c r="H19" i="19"/>
  <c r="H18" i="19"/>
  <c r="H17" i="19"/>
  <c r="H29" i="19" l="1"/>
  <c r="I34" i="10" l="1"/>
  <c r="I20" i="20" l="1"/>
  <c r="J23" i="6" l="1"/>
  <c r="J22" i="6"/>
  <c r="J17" i="6"/>
  <c r="J16" i="6"/>
  <c r="J15" i="6"/>
  <c r="J14" i="6"/>
  <c r="J13" i="6"/>
  <c r="J26" i="6" l="1"/>
  <c r="J27" i="6"/>
  <c r="I17" i="15"/>
  <c r="I16" i="15"/>
  <c r="I15" i="15"/>
  <c r="I18" i="15" s="1"/>
  <c r="I13" i="15"/>
  <c r="I17" i="16" l="1"/>
  <c r="I16" i="16"/>
  <c r="I15" i="16"/>
  <c r="I13" i="16"/>
  <c r="I18" i="16" s="1"/>
  <c r="I17" i="17" l="1"/>
  <c r="I16" i="17"/>
  <c r="I15" i="17"/>
  <c r="I14" i="17"/>
  <c r="I18" i="17" s="1"/>
  <c r="I33" i="10" l="1"/>
  <c r="I32" i="10"/>
  <c r="I31" i="10"/>
  <c r="I30" i="10"/>
  <c r="I28" i="10"/>
  <c r="I27" i="10"/>
  <c r="I25" i="10"/>
  <c r="I24" i="10"/>
  <c r="I23" i="10"/>
  <c r="I21" i="10"/>
  <c r="I20" i="10"/>
  <c r="I18" i="10"/>
  <c r="I16" i="10"/>
  <c r="I14" i="10"/>
  <c r="I13" i="10"/>
  <c r="I36" i="10" l="1"/>
  <c r="I22" i="13"/>
  <c r="I21" i="13"/>
  <c r="I20" i="13"/>
  <c r="I18" i="13"/>
  <c r="I15" i="13"/>
  <c r="I14" i="13"/>
  <c r="I13" i="13"/>
  <c r="I23" i="13" l="1"/>
  <c r="I23" i="6"/>
  <c r="I17" i="6"/>
  <c r="I16" i="6"/>
  <c r="I13" i="6"/>
  <c r="LM23" i="6"/>
  <c r="LM17" i="6"/>
  <c r="LM16" i="6"/>
  <c r="LM15" i="6"/>
  <c r="LM13" i="6"/>
  <c r="LM26" i="6" l="1"/>
  <c r="I26" i="6"/>
  <c r="I27"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control</author>
  </authors>
  <commentList>
    <comment ref="F13" authorId="0" shapeId="0" xr:uid="{00000000-0006-0000-0A00-000001000000}">
      <text>
        <r>
          <rPr>
            <b/>
            <sz val="9"/>
            <color indexed="81"/>
            <rFont val="Tahoma"/>
            <family val="2"/>
          </rPr>
          <t>control:</t>
        </r>
        <r>
          <rPr>
            <sz val="9"/>
            <color indexed="81"/>
            <rFont val="Tahoma"/>
            <family val="2"/>
          </rPr>
          <t xml:space="preserve">
Modificar por RIAS</t>
        </r>
      </text>
    </comment>
    <comment ref="F14" authorId="0" shapeId="0" xr:uid="{00000000-0006-0000-0A00-000002000000}">
      <text>
        <r>
          <rPr>
            <b/>
            <sz val="9"/>
            <color indexed="81"/>
            <rFont val="Tahoma"/>
            <family val="2"/>
          </rPr>
          <t>control:</t>
        </r>
        <r>
          <rPr>
            <sz val="9"/>
            <color indexed="81"/>
            <rFont val="Tahoma"/>
            <family val="2"/>
          </rPr>
          <t xml:space="preserve">
Modificar por RIAS</t>
        </r>
      </text>
    </comment>
  </commentList>
</comments>
</file>

<file path=xl/sharedStrings.xml><?xml version="1.0" encoding="utf-8"?>
<sst xmlns="http://schemas.openxmlformats.org/spreadsheetml/2006/main" count="1334" uniqueCount="663">
  <si>
    <t>Código: 26-014</t>
  </si>
  <si>
    <t>Página 1 de 1</t>
  </si>
  <si>
    <r>
      <t>REPRESENTANTE LEGAL:</t>
    </r>
    <r>
      <rPr>
        <sz val="12"/>
        <rFont val="Arial"/>
        <family val="2"/>
      </rPr>
      <t xml:space="preserve"> MYRIAM BEJARANO PULIDO</t>
    </r>
  </si>
  <si>
    <r>
      <t xml:space="preserve">EJE ESTRATEGICO MUNICIPAL: </t>
    </r>
    <r>
      <rPr>
        <sz val="12"/>
        <rFont val="Arial"/>
        <family val="2"/>
      </rPr>
      <t>UNIDOS POR EL DESARROLLO HUMANO CON INCLUSIÓN SOCIAL</t>
    </r>
  </si>
  <si>
    <t>OBJETIVO</t>
  </si>
  <si>
    <t>ACTIVIDADES</t>
  </si>
  <si>
    <t>META ANUAL</t>
  </si>
  <si>
    <t>DOCUMENTO CONTROLADO</t>
  </si>
  <si>
    <r>
      <t xml:space="preserve">DIMENSION: </t>
    </r>
    <r>
      <rPr>
        <sz val="12"/>
        <rFont val="Arial"/>
        <family val="2"/>
      </rPr>
      <t>SOCIAL (PLAN DE DESARROLLO MUNICIPAL)</t>
    </r>
  </si>
  <si>
    <t>Control Interno</t>
  </si>
  <si>
    <t>Talento Humano</t>
  </si>
  <si>
    <t>RESPONSABLES</t>
  </si>
  <si>
    <t>FECHA INICIO</t>
  </si>
  <si>
    <t>FECHA TERMINACIÓN</t>
  </si>
  <si>
    <t>PRODUCTO</t>
  </si>
  <si>
    <t>PLAN DE ACCIÓN PROCESO JURÍDICA</t>
  </si>
  <si>
    <t>PLAN DE ACCIÓN PROCESO CALIDAD</t>
  </si>
  <si>
    <t>PLAN DE ACCIÓN PROCESO CONTROL INTERNO</t>
  </si>
  <si>
    <t>PLAN DE ACCIÓN PROCESO TALENTO HUMANO</t>
  </si>
  <si>
    <t>PLAN DE ACCIÓN PROCESO FINANCIERA</t>
  </si>
  <si>
    <t>PLAN DE ACCIÓN PROCESO SISTEMAS DE INFORMACIÓN</t>
  </si>
  <si>
    <t>PLAN DE ACCIÓN PROCESO GESTIÓN DOCUMENTAL</t>
  </si>
  <si>
    <t>PLAN DE ACCIÓN PROCESO COMPRAS, BIENES Y SUMINISTROS</t>
  </si>
  <si>
    <t>PLAN DE ACCIÓN PROCESO CONSULTA EXTERNA - P Y D</t>
  </si>
  <si>
    <t>PLAN DE ACCIÓN PROCESO ODONTOLOGÍA</t>
  </si>
  <si>
    <t>PLAN DE ACCIÓN PROCESO URGENCIAS-HOSPITALIZACIÓN</t>
  </si>
  <si>
    <t>PLAN DE ACCIÓN PROCESO LABORATORIO CLÍNICO</t>
  </si>
  <si>
    <t>PLAN DE ACCIÓN PROCESO FARMACIA</t>
  </si>
  <si>
    <t>Revisar y socializar los lineamientos institucionales macro aplicables al proceso de Talento Humano de la entidad  para la planeación estratégica de Talento Humano</t>
  </si>
  <si>
    <t>Evidencia de articulación de la planeación del área con la planeación estratégica</t>
  </si>
  <si>
    <t>porcentaje de servidores y contratistas con hojas de vida y vinculación completa al SIGEP</t>
  </si>
  <si>
    <t>Gestionar la información en el SIGEP de todos los servidores públicos y contratistas de la entidad</t>
  </si>
  <si>
    <t>Plan estratégico de talento humano</t>
  </si>
  <si>
    <t>Formular, ejecutar y evaluar el Plan estratégico de talento humano</t>
  </si>
  <si>
    <t>Elaborar el Plan anual de vacantes y Plan de Previsión de Recursos Humanos que prevea y programe los recursos necesarios para proveer las vacantes mediante concurso</t>
  </si>
  <si>
    <t>Programación presupuestal con recursos contemplados para concursos</t>
  </si>
  <si>
    <t>Formular, ejecutar y evaluar eficacia del Plan de Bienestar e Incentivos (Incluído en el Plan Estratégico)</t>
  </si>
  <si>
    <t>Definir los  canales  y las metodologías que se emplearán  para desarrollar  las actividades de implementación del Código de Integridad.</t>
  </si>
  <si>
    <t>Establecer y priorizar variables que permitan caracterizar (identificar, segmentar y reconocer) sus grupos de valor y, especialmente, sus derechos, necesidades y problemas.</t>
  </si>
  <si>
    <t>Comunicar los lineamientos estratégicos y operativos previstos en los planes a todos los miembros del equipo de trabajo de la organización</t>
  </si>
  <si>
    <t xml:space="preserve">Preparar mensualmente los estados contables </t>
  </si>
  <si>
    <t>PROGRAMAS/                          PROCESO/SUBPROCESO</t>
  </si>
  <si>
    <t>Publicar en la pagina web de la entidad, en la sección "transparencia y acceso a la información pública" la información exigida por Ley 1712 de 2014 y demás normatividad aplicable.</t>
  </si>
  <si>
    <t>Promover el seguimiento al Plan Anticorrupción y de Atención al Ciudadano  por los encargados del proceso en los tiempos establecidos e implementar acciones de mejora</t>
  </si>
  <si>
    <t>MIPG: Gestión con Valores para resultados</t>
  </si>
  <si>
    <t>Construir la estrategia de rendición de cuentas e Identificar los espacios de diálogo en los que la entidad rendirá cuentas</t>
  </si>
  <si>
    <t>Acordar con los grupos de valor, especialmente con organizaciones sociales y grupos de interés ciudadano los periodos y metodologías para realizar los espacios de diálogo sobre temas específicos.</t>
  </si>
  <si>
    <t>Recopilar y organizar documentación de consulta por procesos en la carpeta compartida</t>
  </si>
  <si>
    <t xml:space="preserve">Monitoreo trimestral de planes de acción </t>
  </si>
  <si>
    <t>Verificar el cumplimiento de objetivos y metas así como el alcance de los resultados propuestos, en Comité Gerencial</t>
  </si>
  <si>
    <t xml:space="preserve">Estandarización de comités </t>
  </si>
  <si>
    <t>Liderazgo Estratégico</t>
  </si>
  <si>
    <t>Evaluación de la gestión del riesgo</t>
  </si>
  <si>
    <t>Evaluación y seguimiento</t>
  </si>
  <si>
    <t>Realizar seguimiento a la austeridad en el gasto</t>
  </si>
  <si>
    <t>Realizar seguimiento al cumplimiento del plan de desarrollo</t>
  </si>
  <si>
    <t xml:space="preserve">Realizar seguimiento a la ejecución del plan anticorrupción </t>
  </si>
  <si>
    <t>Participación en los comités institucionales</t>
  </si>
  <si>
    <t xml:space="preserve">Informes a Gerencia de las auditorias realizadas </t>
  </si>
  <si>
    <t>Realizar evaluación independiente al Sistema de Control Interno de la entidad</t>
  </si>
  <si>
    <t>Realizar seguimiento al cumplimiento del plan de mejoramiento institucional suscrito con la CGQ</t>
  </si>
  <si>
    <t>Numero de Informes de seguimiento</t>
  </si>
  <si>
    <t xml:space="preserve">DIMENSION                                   </t>
  </si>
  <si>
    <t xml:space="preserve">LINEA ESTRATEGICA </t>
  </si>
  <si>
    <t xml:space="preserve">Informe ejecutivo anual de control interno </t>
  </si>
  <si>
    <t>MIPG: Dimensión Gestión con valores para resultados / Política de Transparencia, acceso a la información pública y lucha contra la corrupción</t>
  </si>
  <si>
    <t>MIPG: Dimensión: Información y comunicación  / Política de Transparencia, acceso a la información pública y lucha contra la corrupción</t>
  </si>
  <si>
    <t>MIPG/ Dimensión Información y comunicación / Política de Participación Ciudadana en la Gestión Pública</t>
  </si>
  <si>
    <t>MIPG/ Dimensión Control Interno / Política Control Interno</t>
  </si>
  <si>
    <t>CALIDAD</t>
  </si>
  <si>
    <t xml:space="preserve">Satisfacer las necesidades y requerimientos de los usuarios con el compromiso de mantener el mejoramiento continuo de los procesos, enfocados a la Seguridad del Usuario, </t>
  </si>
  <si>
    <t>Realizar seguimiento al Mapa de Riesgos de Corrupción en el tiempo establecido</t>
  </si>
  <si>
    <t xml:space="preserve">Realizar evaluación por parte de la OCI para identificar y documentar las debilidades y fortalezas de la entidad para promover la participación  en la implementación de los ejercicios de rendición de cuentas. </t>
  </si>
  <si>
    <t>Realizar seguimiento al cumplimiento del plan de gestión gerencial</t>
  </si>
  <si>
    <t>Realizar seguimiento a los mapas de riesgo</t>
  </si>
  <si>
    <t>Realizar evaluación desempeño institucional por procesos, que sirva como insumo para la evaluación del desempeño del personal de carrera administrativa.</t>
  </si>
  <si>
    <t>Mapa de Riesgos de Corrupción con seguimiento cuatrimestral</t>
  </si>
  <si>
    <t xml:space="preserve">Control Interno, Líderes de Procesos </t>
  </si>
  <si>
    <t>Informe elaborado de evaluación de la promoción de la participación ciudadana de la entidad en la rendición de cuentas</t>
  </si>
  <si>
    <t>Informe elaborado de evaluación del desempeño institucional por procesos</t>
  </si>
  <si>
    <t>Control Interno, Comité Institucional de Control Interno</t>
  </si>
  <si>
    <t>Informes de Austeridad en el gasto elaborados</t>
  </si>
  <si>
    <t>Informes de seguimiento del Plan de Gestión Gerencial</t>
  </si>
  <si>
    <t>Informes elaborados de seguimiento al cumplimiento del POA</t>
  </si>
  <si>
    <t>Informes elaborados de seguimiento al plan Anticorrupcion</t>
  </si>
  <si>
    <t>Participación en comites institucionales</t>
  </si>
  <si>
    <t>Informes presentados a gerencia de auditorias realizadas</t>
  </si>
  <si>
    <t>Informe Pormenorizado de Control Interno</t>
  </si>
  <si>
    <t>Realizar acompañamiento en la visita de auditoria de la Contraloría General del Quindío a la entidad</t>
  </si>
  <si>
    <t>Acompañamiento realizado durante la visita de auditoria de la CGQ</t>
  </si>
  <si>
    <t>Informes trimestrales publicados en la página web</t>
  </si>
  <si>
    <t>Según cronograma de visitas</t>
  </si>
  <si>
    <t>Numero de seguimiento al plan de mejoramiento</t>
  </si>
  <si>
    <t>Control Interno, responsables del plan de mejora</t>
  </si>
  <si>
    <t xml:space="preserve">MIPG: Direccionamiento Estratégico y Planeación: Política de Planeación Institucional  </t>
  </si>
  <si>
    <t>MIPG: Gestión con Valores para resultados: Política de Participación Ciudadana en la Gestión Pública</t>
  </si>
  <si>
    <t>Identificar los grupos de ciudadanos a los cuales debe dirigir sus productos y servicios (grupos de valor) y para qué lo debe hacer.</t>
  </si>
  <si>
    <t>Revisar y actualizar Plaforma Estratégica de  la entidad, incluyendo los derechos que garantiza y los problemas y necesidades sociales que está llamada a resolver.</t>
  </si>
  <si>
    <t>Grupos de valor identificados en el direccionamiento estratégico</t>
  </si>
  <si>
    <t>Grupos de valor caracterizados según metolodología del DAFP</t>
  </si>
  <si>
    <t>Informe semestral de evaluación de la gestión presentado</t>
  </si>
  <si>
    <t>lineamientos estratégicos y operativos socializados a los líderes de procesos</t>
  </si>
  <si>
    <t>Informes de seguimiento del PAAC cuatrimestral por líderes de procesos</t>
  </si>
  <si>
    <t>Estrategia de rendición de cuentas documentada</t>
  </si>
  <si>
    <t>Acuerdo firmado con organizaciones sociales y grupos de interés sobre periodos y metodologías para rendición de cuentas</t>
  </si>
  <si>
    <t>Mantener el nivel de satisfacción de los usuarios y su familia mediante el Modelo  integrador de Gestión de Calidad que permita prestar servicos de salud de manera eficiente.</t>
  </si>
  <si>
    <t xml:space="preserve">LINEA ESTRATEGICA  </t>
  </si>
  <si>
    <t xml:space="preserve">MIPG: Dimensión Talento Humano: Política de Gestión Estratégica del Talento Humano  </t>
  </si>
  <si>
    <t>MIPG: Dimensión Talento Humano: Política de Integridad</t>
  </si>
  <si>
    <t>Ofrecer atencion humanizada a traves del mejoramiento cotinuo de los procesos, el desarrollo del Talento Humano y la conservación del medio ambiente.</t>
  </si>
  <si>
    <t>Fomentar en el Talento Humano de la entidad competencias laborales relacionadas con  conocimientos (saber), habilidades (saber hacer) y actitudes (saber estar y querer hacer) , que permitan la mejora continua en el desempeño de sus actividades.</t>
  </si>
  <si>
    <t>MIPG: Direccionamiento Estratégico y Planeación: Política Gestión Presupuestal</t>
  </si>
  <si>
    <t>FINANCIERA</t>
  </si>
  <si>
    <t>Sostener la viabilidad financiera de la entidad mediante la gestión del recaudo y optimización del recurso.</t>
  </si>
  <si>
    <t>Gestionar la auto sostenibilidad financiera a través de la generación de ingresos y reducción de gastos, para asegurar la permanencia de la entidad.</t>
  </si>
  <si>
    <t>DESARROLLO TEGNOLOGICO</t>
  </si>
  <si>
    <t>Gestionar la renovacion de equipos biomedicos, hartware y software que permitan garantizar un sistema de informacion confiable y  atencion oportuna y segura a los Usuarios.</t>
  </si>
  <si>
    <t>Realizar el diagnostico de necesidades de tecnologia biomedica e incluirlos en el plan de compras según disponibilidad presupuestal</t>
  </si>
  <si>
    <t>Presentar proyectos de adquisicion o renovacion de tecnologia biomedica e infraestructura.</t>
  </si>
  <si>
    <t>Diagnostico elaborado e inclusion de equipos en el plan de compras.</t>
  </si>
  <si>
    <t xml:space="preserve">Proyectos presentados. </t>
  </si>
  <si>
    <t>Tecnología biomédica e infraestructura</t>
  </si>
  <si>
    <t>Realizar el diagnostico de necesidades de tecnologia informatica e incluirlos en el plan de compras según disponibilidad presupuestal</t>
  </si>
  <si>
    <t xml:space="preserve">Garantizar la seguridad de la informacion mediante la adquisicion de licencias </t>
  </si>
  <si>
    <t xml:space="preserve">Actualizar la parametrizacion del software CNT teniendo en cuenta la normatividad vigente y la actualizacion de las versiones. </t>
  </si>
  <si>
    <t>Licencias adquiridas</t>
  </si>
  <si>
    <t>Gestión de la información</t>
  </si>
  <si>
    <t>Gestionar oportunamente las PQRS de Usuarios Internos y Externos.</t>
  </si>
  <si>
    <t>Realizar la medicion de la  encuesta satisfaccion de los Usuarios semestralmente</t>
  </si>
  <si>
    <t>Capacitar a la asociacion de Usuarios</t>
  </si>
  <si>
    <t>Capacitar a los Lideres de las juntas de Accion Comunal.</t>
  </si>
  <si>
    <t>Realizar anualmente la campaña de promocion de los DyD en salud.</t>
  </si>
  <si>
    <t>Satisfaccion del Usuario</t>
  </si>
  <si>
    <t>Deberes y Derechos del Usuario</t>
  </si>
  <si>
    <t>SIAU y Calidad</t>
  </si>
  <si>
    <t>SIAU</t>
  </si>
  <si>
    <t>Realizar evaluacion de competencias al personal contratista directo de la entidad.</t>
  </si>
  <si>
    <t>Evaluacion de Competencias</t>
  </si>
  <si>
    <t>Mantenimiento preventivo equipos de computo</t>
  </si>
  <si>
    <t>Implementar sistema de contabilidad por centros de costos.</t>
  </si>
  <si>
    <t xml:space="preserve">Adoptar y adaptar el código de integridad a la entidad </t>
  </si>
  <si>
    <t>PLAN DE ACCIÓN PROCESO MANTENIMIENTO</t>
  </si>
  <si>
    <t>Plan de Mantenimiento Hospitalario elaborado con cronograma</t>
  </si>
  <si>
    <t>Líder de Mantenimiento</t>
  </si>
  <si>
    <t>Formular y ejecutar Plan de Mantenimiento Hospitalario con su respectivo cronograma</t>
  </si>
  <si>
    <t xml:space="preserve">Presentar oportunamente informes trimestrales de mantenimiento hospitalario a la Secretaria de Salud Departamental </t>
  </si>
  <si>
    <t>Mantenimiento Hospitalario</t>
  </si>
  <si>
    <t>Informes presentados de mantenimiento hospitalario</t>
  </si>
  <si>
    <t>Presentar oportunamente informes semestrales de mantenimiento hospitalario a la Superintendencia Nacional de Salud (Circular Única)</t>
  </si>
  <si>
    <t xml:space="preserve">Cronograma de mantenimiento </t>
  </si>
  <si>
    <t>Tecnología Biomédica</t>
  </si>
  <si>
    <t>Elaborar, ejecutar y evaluar programa de mantenimiento preventivo de equipo biomédico</t>
  </si>
  <si>
    <t>Líder de Mantenimiento, Ingeniero Biomédico</t>
  </si>
  <si>
    <t>Realizar calibración anual de equipos biomédicos que midan, pesen y tallen</t>
  </si>
  <si>
    <t xml:space="preserve">Equipos biomédicos con certificado de calibración </t>
  </si>
  <si>
    <t>Mantenimiento Hospitalario: Planta Física</t>
  </si>
  <si>
    <t>Evidencias de mantenimiento realizado de la planta física según cronograma</t>
  </si>
  <si>
    <t>Ejecutar labores de mantenimiento preventivo de la planta física y mobiliario conforme a cronograma</t>
  </si>
  <si>
    <t>Líder de Mantenimiento. Operario de Mantenimiento</t>
  </si>
  <si>
    <t>Mantenimiento Hospitalario: Equipo industrial y de uso hospitalario</t>
  </si>
  <si>
    <t>Realizar y ejecutar cronograma de mantenimiento preventivo de equipo industrial y de uso hospitalario: Planta electrica, ascensor, aire acondicionado, motobombas y neveras.</t>
  </si>
  <si>
    <t xml:space="preserve">Contratos de mantenimiento preventivo y hojas de vida de equipos completas y con soportes de mantenimiento. </t>
  </si>
  <si>
    <t>Gestión Ambiental</t>
  </si>
  <si>
    <t>Ejecución y seguimiento del Plan de Gestión Integral de Residuos generados en la Atención en Salud PGIRASA</t>
  </si>
  <si>
    <t>PGIRASA ejecutado</t>
  </si>
  <si>
    <t>Líder de Mantenimiento, GAGAS</t>
  </si>
  <si>
    <t xml:space="preserve">Elaborar y presentar informe anual del RESPEL </t>
  </si>
  <si>
    <t>Informe presentado oportunamente a la autoridad ambiental - CRQ</t>
  </si>
  <si>
    <t xml:space="preserve">Formación y capacitación </t>
  </si>
  <si>
    <t>PIFC elaborado y ejecutado anualmente.</t>
  </si>
  <si>
    <t xml:space="preserve">Elaborar y ejecutar el cronograma de Formacion y Capacitacion del proceso de mantenimiento </t>
  </si>
  <si>
    <t xml:space="preserve">MIPG: Información y comunicación: Política de Gestión Documental </t>
  </si>
  <si>
    <t xml:space="preserve">Elaboración  y aprobación en   Comité de Archivo  del Plan institucional de archivos - PINAR </t>
  </si>
  <si>
    <t>PINAR elaborado, aprobado y publicado en la página web</t>
  </si>
  <si>
    <t>Líder de Gestión Documental y Comité de Archivo</t>
  </si>
  <si>
    <t>Programa de Gestión Documental elaborado, aprobado y publicado en la página web</t>
  </si>
  <si>
    <t>DESARROLLO TECNOLOGICO</t>
  </si>
  <si>
    <t>Actualización de las Tablas de Retención Documental</t>
  </si>
  <si>
    <t>Elaboración, aprobación , implementación y publicación del Programa de Gestión Documental - PGD.</t>
  </si>
  <si>
    <t>Tablas de retención documental actualizadas por procesos</t>
  </si>
  <si>
    <t>Líder de Gestión Documental y Líderes de proceso</t>
  </si>
  <si>
    <t>Líder de Gestión Documental y Líder de Calidad</t>
  </si>
  <si>
    <t>Líder de Gestión Documental</t>
  </si>
  <si>
    <t>Realizar la autoevaluacion  anual de los estandares de Acreditacion según normatividad.</t>
  </si>
  <si>
    <t>Realizar la autoevaluacion anual de estandares de Habilitacion según normatividad.</t>
  </si>
  <si>
    <t>Recepcionar y dar cumplimiento a los requisitos de la auditoria externa del ente certificador</t>
  </si>
  <si>
    <t xml:space="preserve">MIPG: Dimensión Gestión del conocimiento y la innovación: Política Gestión del conocimiento y la innovación  </t>
  </si>
  <si>
    <t>MIPG: Dimensión Gestión del Direccionamiento Estratégico y Planeación: Política Planeación Institucional</t>
  </si>
  <si>
    <t>MIPG: Dimensión Evaluación de resultados: Política Evaluación de resultados</t>
  </si>
  <si>
    <t>Carpeta compartida con documentación de consulta por procesos completa</t>
  </si>
  <si>
    <t>Líder de Calidad y Líderes de procesos</t>
  </si>
  <si>
    <t>Comités acogidos a los lineamientos de estandarización</t>
  </si>
  <si>
    <t xml:space="preserve">Realizar monitoreo periódico de indicadores </t>
  </si>
  <si>
    <t>Líder de Calidad y Responsables de Comités</t>
  </si>
  <si>
    <t>Líder de Calidad</t>
  </si>
  <si>
    <t>Informes trimestrales de cumplimiento de planes de acción</t>
  </si>
  <si>
    <t>Informes trimestrales de cumplimiento de indicadores</t>
  </si>
  <si>
    <t>Sistema Obligatorio de Garantía de la Calidad</t>
  </si>
  <si>
    <t>Norma Técnica de Calidad ISO 9001:2015</t>
  </si>
  <si>
    <t>Autoevaluacion realizada</t>
  </si>
  <si>
    <t>Hacer seguimiento al Plan de sostenimiento de Habilitacion</t>
  </si>
  <si>
    <t xml:space="preserve">Informes de seguimiento al Plan de sostenimiento </t>
  </si>
  <si>
    <t>Proyectar documento PAMEC</t>
  </si>
  <si>
    <t>Documento PAMEC formulado</t>
  </si>
  <si>
    <t>Hacer seguimiento al plan de mejoramiento del PAMEC</t>
  </si>
  <si>
    <t>Informes de seguimiento elaborados</t>
  </si>
  <si>
    <t>Realizar reporte de indicadores semestrales de Calidad al Ministerio de Salud (Decreto 2193)</t>
  </si>
  <si>
    <t>Informes de calidad presentados oportunamente</t>
  </si>
  <si>
    <t>Informe de la Circular 012 presentado oportunamente</t>
  </si>
  <si>
    <t>Reportar información de ejecución del PAMEC a la Superintendencia Nacional de Salud</t>
  </si>
  <si>
    <t>Informe de auditoria externa que evidencia conformidad del SGC</t>
  </si>
  <si>
    <t xml:space="preserve">Socializar el programa y la Politica de Seguridad del Paciente                                                                 </t>
  </si>
  <si>
    <t>Analisis y Plan de mejoramiento de Evento adverso</t>
  </si>
  <si>
    <t>Elaborar y ejecutar el cronograma de Formacion y Capacitacion del proceso</t>
  </si>
  <si>
    <t>Programa de Seguridad del Paciente</t>
  </si>
  <si>
    <t xml:space="preserve">Programa de Formación y Capacitación </t>
  </si>
  <si>
    <t>TALENTO HUMANO</t>
  </si>
  <si>
    <t>Líder de Seguridad del Paciente y Líder de Laboratorio</t>
  </si>
  <si>
    <t>Reunión de socialización Política y Programa de Seguridad del Paciente efectuada con el personal de Laboratorio</t>
  </si>
  <si>
    <t>Protocolo socializado con el personal de laboratorio</t>
  </si>
  <si>
    <t>Líder de Laboratorio</t>
  </si>
  <si>
    <t>Eventos adversos reportados y gestionados en el laboratorio</t>
  </si>
  <si>
    <t xml:space="preserve">Socializacion del protocolo de Identificacion del Paciente  aplicado al laboratorio    </t>
  </si>
  <si>
    <t>PIFC elaborado y ejecutado por proceso</t>
  </si>
  <si>
    <t>Satisfacer las necesidades y requerimientos de los usuarios con el compromiso de mantener el mejoramiento continuo de los procesos, enfocados a la Seguridad del Usuario.</t>
  </si>
  <si>
    <t>Reporte de riesgos en el laboratorio clínico</t>
  </si>
  <si>
    <t>Riesgos reportados mensualmente</t>
  </si>
  <si>
    <t>Lider de Laboratorio</t>
  </si>
  <si>
    <t>Realizar gestión y reporte a entes de control, de Eventos adversos generados por medicamentos, dispositivos médicos y reactivos de diagnóstico en tiempos establecidos por la norma</t>
  </si>
  <si>
    <t>Eventos adversos reportados y gestionados en el servicio farmaceutico</t>
  </si>
  <si>
    <t>Evaluar   adherencia al Procedimiento de dispensación intrahospitalaria de medicamentos y dispositivos médicos</t>
  </si>
  <si>
    <t xml:space="preserve">Reportar informe SISMED al Ministerio de Salud y Protección Social </t>
  </si>
  <si>
    <t>Informes trimestrales presentados oportunamente</t>
  </si>
  <si>
    <t>Lider del Servicio Farmaceutico y Líder de Sistemas</t>
  </si>
  <si>
    <t>Líder del Servicio Farmaceutico</t>
  </si>
  <si>
    <t>Informes mensuales presentados oportunamente</t>
  </si>
  <si>
    <t>Reportar informe de oportunidad en la entrega de medicamentos a las EPS</t>
  </si>
  <si>
    <t>Realizar reuniones periódicas del Comité de Farmacia y Terapéutica</t>
  </si>
  <si>
    <t>Reuniones de Comité realizadas</t>
  </si>
  <si>
    <t>Líder de Servicio Farmaceutico</t>
  </si>
  <si>
    <t>Evaluar   adherencia al Procedimiento de dispensación (ambulatoria) informada y facturación de medicamentos y dispositivos médicos</t>
  </si>
  <si>
    <t>Socializacion del protocolo de Identificacion del Paciente  y administración de medicamentos</t>
  </si>
  <si>
    <t>Reunión de socialización Política y Programa de Seguridad del Paciente efectuada con el personal de Urgencias y Hospitalización</t>
  </si>
  <si>
    <t>Líder de Urgencias-Hospitalización</t>
  </si>
  <si>
    <t>eventos e incidentes reportados mensualmente</t>
  </si>
  <si>
    <t>Eventos adversos reportados y gestionados en Urgencias y Hospitalización</t>
  </si>
  <si>
    <t>Analisis y Plan de mejoramiento de Eventos adverso</t>
  </si>
  <si>
    <t>Reunión de socialización Política y Programa de Seguridad del Paciente efectuada con el personal de Odontología</t>
  </si>
  <si>
    <t>Protocolo socializado con el personal de Odontología</t>
  </si>
  <si>
    <t>Líder de Seguridad del Paciente y Odontología</t>
  </si>
  <si>
    <t>Líder de Odontología</t>
  </si>
  <si>
    <t>Reporte de eventos adversos e incidentes en Odontología</t>
  </si>
  <si>
    <t>Eventos adversos reportados y gestionados en Odontología</t>
  </si>
  <si>
    <t>Estadistica</t>
  </si>
  <si>
    <t>Versión: 009</t>
  </si>
  <si>
    <t>Fecha: 22 06 2018</t>
  </si>
  <si>
    <t>PROGRAMAS/                          PROCESO/        SUBPROCESO</t>
  </si>
  <si>
    <t xml:space="preserve">Reporte de eventos adversos e incidentes que ocurran en los servicios de Urgencias y Hospitalización </t>
  </si>
  <si>
    <t xml:space="preserve">Eventos e incidentes reportados </t>
  </si>
  <si>
    <t>Analisis y Plan de mejoramiento de Eventos adversos</t>
  </si>
  <si>
    <t>Informes SIA Observa</t>
  </si>
  <si>
    <t>Contratos cargados en aplicativo SIA Observa mensualmente</t>
  </si>
  <si>
    <t>Cargue contratos SECOP</t>
  </si>
  <si>
    <t>Gestionar la renovacion de equipos biomedicos, hardware y software que permitan garantizar un sistema de informacion confiable y  atencion oportuna y segura a los Usuarios.</t>
  </si>
  <si>
    <t xml:space="preserve">Contratación </t>
  </si>
  <si>
    <t>MIPG: Información y comunicación _ Política de Transparencia, acceso a la información pública y lucha contra la corrupción</t>
  </si>
  <si>
    <t>MIPG: Direccionamiento Estratégico y Planeación - Política Gestión Presupuestal</t>
  </si>
  <si>
    <t>Defensa Judicial</t>
  </si>
  <si>
    <t>Seguimiento procesos judiciales</t>
  </si>
  <si>
    <t>Respuesta oportuna a tutelas</t>
  </si>
  <si>
    <t>Informes semestral de cumplimiento</t>
  </si>
  <si>
    <t xml:space="preserve">Hacer seguimiento a  la ejecución del Plan Anual de adquisiciones </t>
  </si>
  <si>
    <t>Líder Proceso Jurídico</t>
  </si>
  <si>
    <t xml:space="preserve">Realizar seguimiento a la respuesta oportuna de los derechos de petición </t>
  </si>
  <si>
    <t>Auxiliar Jurídico</t>
  </si>
  <si>
    <t>Líder Proceso Jurídico y Auxiliar Jurídico</t>
  </si>
  <si>
    <t>Informe de contratación Decreto 2193</t>
  </si>
  <si>
    <t>Responsable de Defensa Judicial</t>
  </si>
  <si>
    <t>Informes trimestales de defensa judicial presentados oportunamente</t>
  </si>
  <si>
    <t>Informes procesos judiciales Decreto 2193</t>
  </si>
  <si>
    <t>Tutelas contestadas dentro de los términos</t>
  </si>
  <si>
    <t>Informe trimestral de seguimiento a procesos judiciales</t>
  </si>
  <si>
    <t>Gestión Jurídica Cartera</t>
  </si>
  <si>
    <t>Realización de cobros prejurídicos y jurídicos</t>
  </si>
  <si>
    <t xml:space="preserve">Cobros prejurídicos y jurídicos realizados </t>
  </si>
  <si>
    <t>Responsable de Defensa Judicial y Auxiliar Jurídico</t>
  </si>
  <si>
    <t xml:space="preserve">MIPG: Direccionamiento Estratégico y Planeación - Política de Planeación Institucional </t>
  </si>
  <si>
    <t>Líder compras, Comité de Compras</t>
  </si>
  <si>
    <t>Entregar oportunamente los requisiciones realizadas por los diferentes procesos Institucionales.</t>
  </si>
  <si>
    <t xml:space="preserve">Requerimientos entregados dentro de los 5 días siguientes a la solicitud </t>
  </si>
  <si>
    <t>Compras y suministros</t>
  </si>
  <si>
    <t>Activos fijos</t>
  </si>
  <si>
    <t>Líder compras</t>
  </si>
  <si>
    <t>Proyectar el plan anual de adquisiciones</t>
  </si>
  <si>
    <t>Plan Anual de Adquisiciones aprobado por el comité de compras y publicado en la página web y en el SECOP</t>
  </si>
  <si>
    <t>Realizar inventario de consumo de almacén</t>
  </si>
  <si>
    <t>Inventarios realizados semestralmente</t>
  </si>
  <si>
    <t>Líder compras y Auxiliar Almacén</t>
  </si>
  <si>
    <t xml:space="preserve">Inventario realizado de activos fijos de la institución. </t>
  </si>
  <si>
    <t>Presentar informes de evaluación y reevaluación de proveedores</t>
  </si>
  <si>
    <t>Informes trimestrales de evaluación y reevaluación de proveedores</t>
  </si>
  <si>
    <t>Líder de compras</t>
  </si>
  <si>
    <t xml:space="preserve">Realizar inventario Activos fijos </t>
  </si>
  <si>
    <t>Evaluación de aplicación de Guía de manejo de Crecimiento y Desarrollo</t>
  </si>
  <si>
    <t xml:space="preserve">No. HC de la muestra representativa niños menores 10 años con aplicación estricta de guía para detección temprana de alteraciones del C Y D/ No. HC de niños menores 10 años de la muestra representativa a quienes se atendió en consulta de crecimiento y desarrollo en la ESE en vigencia evaluada.
</t>
  </si>
  <si>
    <t>Monitorear la Proporción de gestantes captadas antes de la semana 12 de gestación</t>
  </si>
  <si>
    <t xml:space="preserve">No. Mujeres gestantes a quienes se les realizó por lo menos una valoración médica y se inscribieron en el Programa de CPN de la ESE a más tardar en la semana 12 de gestación/Total de mujeres gestantes identificadas
</t>
  </si>
  <si>
    <t>Dar continuidad al programa de gestantes "Creciendo juntos"</t>
  </si>
  <si>
    <t>No de actividades realizadas en el programa/Total de actividades programadas.</t>
  </si>
  <si>
    <t>Realizar la evaluación de la aplicación de la guía de  atención de enfermedad hipertensiva</t>
  </si>
  <si>
    <t>No. HC de la muestra representativa con aplicación estricta de Guía de atención de enfermedad hipertensiva adoptada por la ESE/ total de HC auditadas de la muestra representativa de pacientes con dx de HTA atendidos en la ESE en la vigencia objeto de evaluación.</t>
  </si>
  <si>
    <t>Medir la proporcion de pacientes con hipertension arterial controlada</t>
  </si>
  <si>
    <t>Dar continuidad al programa de pacientes con "Hipertension y diabetes "ritmo positivo"</t>
  </si>
  <si>
    <t xml:space="preserve">No de actividades realizadas en el programa /Total de actividades programadas. </t>
  </si>
  <si>
    <t>Realizar jornadas de salud comunitario con participacion intersectorial</t>
  </si>
  <si>
    <t xml:space="preserve">No de jornadas realizadas /Total de jornadas programadas. </t>
  </si>
  <si>
    <t>Capacitar al equipo de salud en programas de PyD.</t>
  </si>
  <si>
    <t>Monitorear las coberturas de los programas de PyD.</t>
  </si>
  <si>
    <t>No. de monitoreos realizados /total de monitoreos programados.</t>
  </si>
  <si>
    <t>Elaborar y ejecutar el Plan Institucional de capacitacion y formacion para los servidores con el cumplimiento al objetivo de metas institucionales</t>
  </si>
  <si>
    <t xml:space="preserve">Plan Institucional de Formación y Capacitación </t>
  </si>
  <si>
    <t>ATENCION PRIMARIA EN SALUD "APS"</t>
  </si>
  <si>
    <t xml:space="preserve">Prestar servicios de salud de baja complejidad, mediante la estrategia de Atencion Primaria en Salud, con actividades de promoción de la salud y prevención de la enfermedad, dirigidos a toda la Poblacion, impactando positivamente sobre las tasas de morbimortalidad de la población, a través de la estrategia IEC (Informacion, Educacion y Comunicacion) </t>
  </si>
  <si>
    <t>Identificar y controlar factores de riesgo asociados a las condiciones de salud de la poblacion objeto de atencion impactando positivamente en el perfil epidemiologico del Municipio.</t>
  </si>
  <si>
    <t>Protección Especifica y Detección Temprana</t>
  </si>
  <si>
    <t>Salud Pública</t>
  </si>
  <si>
    <t>Demanda Inducida</t>
  </si>
  <si>
    <t>≥80</t>
  </si>
  <si>
    <t>≥90</t>
  </si>
  <si>
    <t>≥85</t>
  </si>
  <si>
    <t>11. No. de capacitaciones a equipos de salud en PyD realizadas/ No de capacitaciones programadas</t>
  </si>
  <si>
    <t>Capacitar a los usuarios en temas relacionados con salud según necesidades identificadas en la encuesta de satisfaccion de los mismos.</t>
  </si>
  <si>
    <t>Capacitar a los usuarios en programas de PyD.</t>
  </si>
  <si>
    <t>Auditor Médico</t>
  </si>
  <si>
    <t>Líder Programa Ritmo Positivo</t>
  </si>
  <si>
    <t>Líder Programa Creciendo Juntos</t>
  </si>
  <si>
    <t>Enfermera auditora</t>
  </si>
  <si>
    <t>Lider PyD</t>
  </si>
  <si>
    <t>Capacitar al equipo de salud en las guias de atencion a enfermedades de interes en salud publica.</t>
  </si>
  <si>
    <t>Elaborar Informe trimestral con base en la información de los RIPS para presentar a Junta Directiva</t>
  </si>
  <si>
    <t>Elaborar Perfil epidemiologico anual de la población atendida por la ESE</t>
  </si>
  <si>
    <t>Epidemiología</t>
  </si>
  <si>
    <t>MIPG: Dimensión Gestión con valores para resultados: Política Gobierno Digital                                              Política Servicio al ciudadano</t>
  </si>
  <si>
    <t>MIPG: Dimensión Gestión con Valores para Resultados - Política Participacion ciudadana</t>
  </si>
  <si>
    <t>Lider Epidemiología</t>
  </si>
  <si>
    <t>Informe trimestral de RIPS</t>
  </si>
  <si>
    <t>Realizar análisis de casos de Sífilis congénita en partos atendidos en la E.S.E.</t>
  </si>
  <si>
    <t>Capacitaciones a Asociación de Usuarios en PyD realizadas</t>
  </si>
  <si>
    <t>Perfil epidemiológico elaborado</t>
  </si>
  <si>
    <t>Plan Estratégico de Tecnologías de Información (PETI) elaborado y publicado en la página web</t>
  </si>
  <si>
    <t>Plan de Seguridad y Privacidad de la Información elaborado y publicado en la página web de la entidad</t>
  </si>
  <si>
    <t>Líder Estadística</t>
  </si>
  <si>
    <t>Líder de Talento Humano</t>
  </si>
  <si>
    <t>Líder de Talento Humano - Comisión de Talento Humano</t>
  </si>
  <si>
    <t xml:space="preserve">Líder de Talento Humano </t>
  </si>
  <si>
    <t>Líder de Talento Humano - Comité de Bienestar</t>
  </si>
  <si>
    <t>Líder de Talento Humano - Gerencia</t>
  </si>
  <si>
    <t>Socializacion del protocolo de Identificacion del Paciente</t>
  </si>
  <si>
    <t>Costos</t>
  </si>
  <si>
    <t>Presupuesto</t>
  </si>
  <si>
    <t>Comités institucionales</t>
  </si>
  <si>
    <t xml:space="preserve">Líder Financiera </t>
  </si>
  <si>
    <t>Facturación</t>
  </si>
  <si>
    <t>Cartera</t>
  </si>
  <si>
    <t xml:space="preserve">Glosas </t>
  </si>
  <si>
    <t>Realizar conciliaciones mensuales entre áreas</t>
  </si>
  <si>
    <t xml:space="preserve">Estados contables elaborados </t>
  </si>
  <si>
    <t>Líder Proceso Contable</t>
  </si>
  <si>
    <t>TALENTO</t>
  </si>
  <si>
    <t>Apoyo en el envío de informes a entes de control</t>
  </si>
  <si>
    <t>ATENCIÓN PRIMARIA EN SALUD</t>
  </si>
  <si>
    <t xml:space="preserve">MIPG: Dimensión Gestión con Valores para resultados: Política de </t>
  </si>
  <si>
    <t>Formular la estrategia de racionalización de trámites cumpliendo con los parámetros establecidos por la política de racionalización de trámites</t>
  </si>
  <si>
    <t>Trámites actualizados en el SUIT</t>
  </si>
  <si>
    <t>Estrategia de racionalización de trámites documentada</t>
  </si>
  <si>
    <t>Contabilidad</t>
  </si>
  <si>
    <t>Formatos de conciliación diligenciados</t>
  </si>
  <si>
    <t>Proyectar y presentar presupuesto a la Junta Directiva</t>
  </si>
  <si>
    <t>Proyecto de Presupuesto</t>
  </si>
  <si>
    <t>Líder de Presupuesto</t>
  </si>
  <si>
    <t>Ejecuciones presupuestales de ingresos y gastos</t>
  </si>
  <si>
    <t>Sistemas de costos implementado</t>
  </si>
  <si>
    <t>Implementar y monitorear procedimientos de facturación documentados</t>
  </si>
  <si>
    <t xml:space="preserve">Presentar y radicar oportunamente las cuentas  ante ERP </t>
  </si>
  <si>
    <t>Respuesta oportuna a Glosas</t>
  </si>
  <si>
    <t>Recepcionar, revisar y dar respuesta oportuna a glosas</t>
  </si>
  <si>
    <t>Participación en mesas de conciliación realizadas</t>
  </si>
  <si>
    <t>Realizar reuniones del Comité de sostenibilidad contable</t>
  </si>
  <si>
    <t>Realizar reuniones del Comité de validación SIHO</t>
  </si>
  <si>
    <t>Líder Proceso Facturación</t>
  </si>
  <si>
    <t>Lider glosas</t>
  </si>
  <si>
    <t>Lider cartera Facturación y glosas</t>
  </si>
  <si>
    <t>Participar en Mesas de Saneamiento de Cartera y Aclaración de Cuentas del sector salud, Cruce de información con Entidades Responsables de Pago lo cual permita el saneamiento de cartera y la aclaración de cuentas entre las partes</t>
  </si>
  <si>
    <t>Satisfacer las necesidades y requerimientos de los usuarios con el compromiso de mantener el mejoramiento continuo de los procesos, enfocados a la Seguridad del Usuario</t>
  </si>
  <si>
    <r>
      <t xml:space="preserve">PERIODO: </t>
    </r>
    <r>
      <rPr>
        <sz val="12"/>
        <rFont val="Arial"/>
        <family val="2"/>
      </rPr>
      <t>2019</t>
    </r>
  </si>
  <si>
    <t>Contratos cargados en SECOP oportunamente</t>
  </si>
  <si>
    <t>Derechos de petición con respuesta dentro de los términos de Ley</t>
  </si>
  <si>
    <t>Realización de Comités de Conciliación y Defensa Judicial</t>
  </si>
  <si>
    <t>Realizar reuniones quincenales de Comites de Conciliación y Defensa Judicial</t>
  </si>
  <si>
    <t>Programa de Auditoria Interna de Calidad elaborado y ejecutado</t>
  </si>
  <si>
    <t>Realizar seguimiento cumplimiento de requisitos la Ley de Transparencia y acceso a la información (Ley 1712 de 2014)</t>
  </si>
  <si>
    <t>Inventarios servicio farmaceutico</t>
  </si>
  <si>
    <t>Gerencia, Planeación y Comité de Gerencia</t>
  </si>
  <si>
    <t>Documento MIPG de la entidad</t>
  </si>
  <si>
    <t>Documentar el Modelo Integrado de Planeación y Gestión del Hospital en armonía con la NTC ISO 9001:2015 y el SOGC</t>
  </si>
  <si>
    <t>Gerencia, Planeación, Calidad y Comité de Gerencia</t>
  </si>
  <si>
    <t>Gerencia, Planeación</t>
  </si>
  <si>
    <t>Realizar seguimiento a la gestión de los riesgos de los diferentes procesos y brindar asesoría y retroalimentación</t>
  </si>
  <si>
    <t xml:space="preserve">Seguimiento trimestral a Mapas de riesgo por procesos </t>
  </si>
  <si>
    <t>Planeación</t>
  </si>
  <si>
    <t>Gerencia y Planeación</t>
  </si>
  <si>
    <t>Gerencia, SIAU y Planeación</t>
  </si>
  <si>
    <t>Gerencia, Ingeniero Biomedico, Planeación</t>
  </si>
  <si>
    <t>Gerencia, Planeaación</t>
  </si>
  <si>
    <t>Culminar los trámites en el SUIT en armonía con lo dispuesto en el artículo 40 del Decreto - Ley 019 de 2012</t>
  </si>
  <si>
    <t>Planeación, Sistemas</t>
  </si>
  <si>
    <t>31/06/2019</t>
  </si>
  <si>
    <t>Planeación, Comité de Gestión y Desempeño</t>
  </si>
  <si>
    <t>31/122019</t>
  </si>
  <si>
    <t>Según cronograma</t>
  </si>
  <si>
    <t>Según cronograma de auditoria</t>
  </si>
  <si>
    <t>Informe trimestral de seguimiento a los compromisos de Ley de transparencia</t>
  </si>
  <si>
    <t>Realizar reuniones del Comité Institucional de Coordinación de Control Interno</t>
  </si>
  <si>
    <t>Reuniones realizadas del Comité Institucional de Coordinación de Control Interno</t>
  </si>
  <si>
    <t>Control Interno, Planeación</t>
  </si>
  <si>
    <t>Informe Derechos de Autor Licencias de software</t>
  </si>
  <si>
    <t>Informe sobre las quejas, sugerencias y reclamos.</t>
  </si>
  <si>
    <t>Informe sobre las quejas, sugerencias y reclamos presentados a gerencia</t>
  </si>
  <si>
    <t>Informe de derechos de autor presentado a Dirección Nacional de Derechos de autor</t>
  </si>
  <si>
    <t>Control Interno, Sistemas</t>
  </si>
  <si>
    <t>Informe de Control Interno Contable</t>
  </si>
  <si>
    <t>Informe de Control Interno Contable, presentado a la Contaduría General de la Nación</t>
  </si>
  <si>
    <t>Control Interno-Gerencia -Planeación</t>
  </si>
  <si>
    <t>Según directrices DAFP</t>
  </si>
  <si>
    <t>Líder de SST</t>
  </si>
  <si>
    <t>&gt; 70%</t>
  </si>
  <si>
    <t xml:space="preserve">Formular y ejecutar el Plan Estratégico de Tecnologías de Información (PETI), de acuerdo con el marco de referencia de Arquitectura Empresarial del Estado, </t>
  </si>
  <si>
    <t>Formular y ejecutar un Plan de Seguridad y Privacidad de la Información, que incorpore la Política y alinearla con los objetivos estratégicos de la entidad.</t>
  </si>
  <si>
    <t>Elaboración de Tablas de valoración documental</t>
  </si>
  <si>
    <t>Tablas de valoración documental elaboradas</t>
  </si>
  <si>
    <t>&gt; 90%</t>
  </si>
  <si>
    <t>Líder de Seguridad del Paciente y Líder de Servicio Farmaceutico</t>
  </si>
  <si>
    <t xml:space="preserve">Informe de Inventario elaborado </t>
  </si>
  <si>
    <t>Proyectar y ejecutar Programa Auditoria Interna de la norma ISO 9001-2015</t>
  </si>
  <si>
    <t>N/A</t>
  </si>
  <si>
    <t xml:space="preserve">Hacer seguimiento a los planes de mejoramiento suscritos al proceso de calidad. </t>
  </si>
  <si>
    <t>Informes de seguimiento al cumplimiento de planes de mejora suscritos al proceso de calidad</t>
  </si>
  <si>
    <t>SEGUIMIENTO</t>
  </si>
  <si>
    <t>OBSERVACIONES</t>
  </si>
  <si>
    <t>TRIM I</t>
  </si>
  <si>
    <t>TRIM II</t>
  </si>
  <si>
    <t>TRIM III</t>
  </si>
  <si>
    <t>TRIM IV</t>
  </si>
  <si>
    <t>I TRIMESTRE</t>
  </si>
  <si>
    <t>Se elaboró El Plan Anual de Adquisiciones, el cual fue aprobado por el Comité de Compras y publicado en la pagina web de la entidad el 31 de Enero de 2019</t>
  </si>
  <si>
    <t>Se realizaron entregas parciales al Laboratorio Clinico de algunos elementos debido a que algunos productos a principio de año, requieren de importación y se demoran mas tiempo para su entrega</t>
  </si>
  <si>
    <t>NA</t>
  </si>
  <si>
    <t>El Inventario de Almacen se realiza el 28 de Junio/19</t>
  </si>
  <si>
    <t>Se realizó Evaluación de Proveedores del Primer Semestre 2019</t>
  </si>
  <si>
    <t>Inventarios de Activos Fijos programado para el 28 de Junio/19</t>
  </si>
  <si>
    <t>Formular Plan de auditorias internas</t>
  </si>
  <si>
    <t xml:space="preserve">Programa de Auditorias internas formulado </t>
  </si>
  <si>
    <t>Ejecutar Plan de auditorias internas</t>
  </si>
  <si>
    <t>Programa de Auditorias internas  ejecutado</t>
  </si>
  <si>
    <t xml:space="preserve">Relación con Entes Externos de control
</t>
  </si>
  <si>
    <t>EVIDENCIAS</t>
  </si>
  <si>
    <t>Formular y ejecutar plan de trabajo para la implementación de las Rutas Integrales de Atención en Salud de conformidad con la normativa vigente</t>
  </si>
  <si>
    <t>Plan de Trabajo formulado para la implementación de las Rutas Integrales de Atención en Salud de conformidad con la normativa vigente</t>
  </si>
  <si>
    <t>Lista de asistencia</t>
  </si>
  <si>
    <t>Ejecutar plan de trabajo para la implementación de las Rutas Integrales de Atención en Salud de conformidad con la normativa vigente</t>
  </si>
  <si>
    <t>Plan de Trabajo ejecutado para la implementación de las Rutas Integrales de Atención en Salud de conformidad con la normativa vigente</t>
  </si>
  <si>
    <t>Auditoria de historias clinicas</t>
  </si>
  <si>
    <t>Planilla de seguimiento de gestantes, estadisticas CNT</t>
  </si>
  <si>
    <t>Lista de asistencia de las gestantes al curso psicorpofilactico</t>
  </si>
  <si>
    <t xml:space="preserve">Número total de pacientes que seis meses después de
diagnosticados su hipertensión arterial presentan niveles
de tensión arterial esperados de acuerdo con las metas
recomendadas por la Guía de Práctica Clínica basada en
Evidencia/ Número total de pacientes hipertensos diagnosticados
</t>
  </si>
  <si>
    <t>Se esta conformando el grupo de pacientes del programa de riesgo cardiovascular</t>
  </si>
  <si>
    <t>Se ha asistido a las  brigadas según programación</t>
  </si>
  <si>
    <t>Registros fotograficos, lista de asistencia.</t>
  </si>
  <si>
    <t>Se ha realizado capacitacion a los facturados y al grupo de auxiliares de Planta</t>
  </si>
  <si>
    <t>Asistencia y registro fotografico</t>
  </si>
  <si>
    <t>N.A</t>
  </si>
  <si>
    <t>No está programado para este trimestre</t>
  </si>
  <si>
    <t>Se ha realizado charlas con los usuarios de consulta externa</t>
  </si>
  <si>
    <t>lista de asistencia</t>
  </si>
  <si>
    <t xml:space="preserve">Mensualmente se realiza el monitoreo por EPS </t>
  </si>
  <si>
    <t>Matriz de seguimiento por EPS</t>
  </si>
  <si>
    <t>Se ha cumplido de acuerdo al cronograma</t>
  </si>
  <si>
    <t>28 de marzo 2018 se  realizó socialización con el manual de toma de muestras , con énfasis en el llamado redundante e identificación  comparando stiker con orden médica</t>
  </si>
  <si>
    <t>LINEA ESTRATEGICA</t>
  </si>
  <si>
    <t>REUNION PROGRAMADA PARA EL II TRIMESTRE</t>
  </si>
  <si>
    <t>no ocurrieron eventos adversos en el primer  trimestre  se diligencian formatos en 0</t>
  </si>
  <si>
    <t>no ocurrieron eventos adversos en el primer  trimestre  se diligencian formatos en 0  por ende n se reliza socializacion</t>
  </si>
  <si>
    <t>Programa de Formación y Capacitación</t>
  </si>
  <si>
    <t>en el primer trimestre se asiste a todos los cronogramas progrmados (pifc) listados de asistencia a reuniones y capacitaciones</t>
  </si>
  <si>
    <t>EVIDENCIA</t>
  </si>
  <si>
    <t>Esta actividad se realizará durante los meses de mayo  y septiembre.</t>
  </si>
  <si>
    <t>Esta actividad se realizará durante los meses de junio  y octubre.</t>
  </si>
  <si>
    <t>Informe enviado ubicado en archivo digiltal de Sistemas.</t>
  </si>
  <si>
    <t xml:space="preserve">Se realiza mensualmente el reporte de medicamentos pendientes. A las EPS que lo solicitan como son  Medimas y Saludvida. </t>
  </si>
  <si>
    <t>Correo electrónico de farmacia por el que se envió el informe  a las EPS.</t>
  </si>
  <si>
    <t>Se han realizado las reuniones del comité de farmacia y terapeutica mensualmente.</t>
  </si>
  <si>
    <t>Carpeta de actas de Comité de Farmacia y Terapéutica en Archivo de Servicio Farmacéutico.</t>
  </si>
  <si>
    <t>Los inventarios del servicio farmaceutico se realizaran cada cuatro meses.                   El primer inventario del servicio farmaceutico  se realizará el 26 de abril del 2019.</t>
  </si>
  <si>
    <t xml:space="preserve">Se elaboró cronograma de formacion y capacitación del proceso. Pero no se ha ejecutado  ninguna actividad. </t>
  </si>
  <si>
    <t xml:space="preserve">                              </t>
  </si>
  <si>
    <t xml:space="preserve">Nombre del Proceso </t>
  </si>
  <si>
    <t xml:space="preserve">Porcentaje de Avance </t>
  </si>
  <si>
    <t>Jurídica</t>
  </si>
  <si>
    <t>Calidad</t>
  </si>
  <si>
    <t>Financiera</t>
  </si>
  <si>
    <t>Sistemas de Información</t>
  </si>
  <si>
    <t>Gestión Documental</t>
  </si>
  <si>
    <t>Compras, bienes y suministros</t>
  </si>
  <si>
    <t>Mantenimiento</t>
  </si>
  <si>
    <t xml:space="preserve">Consulta Externa-Promocion y Prevención </t>
  </si>
  <si>
    <t>Odontología</t>
  </si>
  <si>
    <t xml:space="preserve">Urgencias-Hospitalización </t>
  </si>
  <si>
    <t>Laboratorio Clínico</t>
  </si>
  <si>
    <t>Servicio Farmacéutico</t>
  </si>
  <si>
    <t xml:space="preserve">Total Porcentaje de Avance </t>
  </si>
  <si>
    <t>EVALUACIÓN PLANES DE ACCIÓN                              TRIMESTRE I 2019</t>
  </si>
  <si>
    <t>Líder Sistemas, Calidad, Control Interno</t>
  </si>
  <si>
    <t>Líder Sistemas</t>
  </si>
  <si>
    <t xml:space="preserve">NA </t>
  </si>
  <si>
    <t>Formular, el Plan Institucional de Capacitación (Incluído en el Plan Estratégico)</t>
  </si>
  <si>
    <t>PIFC formulado</t>
  </si>
  <si>
    <t>Ejecutar el Plan Institucional de Capacitación (Incluído en el Plan Estratégico)</t>
  </si>
  <si>
    <t xml:space="preserve">PIFC ejecutado </t>
  </si>
  <si>
    <t>Evaluar eficacia del Plan Institucional de Capacitación (Incluído en el Plan Estratégico)</t>
  </si>
  <si>
    <t>Formular el Plan anual de trabajo de Seguridad y Salud en el Trabajo (Incluído en el Plan Estratégico)</t>
  </si>
  <si>
    <t xml:space="preserve"> Plan anual de trabajo de Seguridad y Salud en el Trabajo formulado</t>
  </si>
  <si>
    <t xml:space="preserve">Ejecuta el Plan anual de trabajo de Seguridad y Salud en el Trabajo </t>
  </si>
  <si>
    <t>Plan anual de trabajo de Seguridad y Salud en el Trabajo, ejecutado</t>
  </si>
  <si>
    <t>Evaluar la eficacia del Plan anual de trabajo de Seguridad y Salud en el Trabajo (auditoria interna del SGSST)</t>
  </si>
  <si>
    <t>Ejecutar actividades de Inducción y evalúar la eficacia de la implementación de la inducciòn</t>
  </si>
  <si>
    <t>Mantener actualizada una base de datos que permita visualizar en tiempo real la planta de personal y generar reportes</t>
  </si>
  <si>
    <t>Realizar evaluación de desempeño de conformidad con la normatividad vigente</t>
  </si>
  <si>
    <t>Analizar los resultados obtenidos de la evaluación de desempeño de conformidad con la normatividad vigente como insumo para la mejora</t>
  </si>
  <si>
    <t>01/011/2019</t>
  </si>
  <si>
    <t>Líder de Talento Humano - Gerente</t>
  </si>
  <si>
    <t>01/072019</t>
  </si>
  <si>
    <t>Líder de Talento Humano - Comitè de ètica y comitè de Bienestar</t>
  </si>
  <si>
    <t>Implementar acciones de mejora de acuerdo a los hallazgos de la medicion del clima laboral - ARL</t>
  </si>
  <si>
    <t xml:space="preserve">Se debe ajustar la página web, con la ingeniera, ya que no existe orden en la  </t>
  </si>
  <si>
    <t xml:space="preserve">Ejecutar el Plan Estratégico de Tecnologías de Información (PETI), de acuerdo con el marco de referencia de Arquitectura Empresarial del Estado, </t>
  </si>
  <si>
    <t>Plan Estratégico de Tecnologías de Información (PETI) ejecutado</t>
  </si>
  <si>
    <t>Ejecutar un Plan de Seguridad y Privacidad de la Información, que incorpore la Política y alinearla con los objetivos estratégicos de la entidad.</t>
  </si>
  <si>
    <t>Plan de Seguridad y Privacidad de la Información ejecutado</t>
  </si>
  <si>
    <t>Formular el plan de Tratamiento de Riesgos de Seguridad y Privacidad de la Información</t>
  </si>
  <si>
    <t xml:space="preserve">Plan de Tratamiento de Riesgos de Seguridad y Privacidad de la Información elaborado </t>
  </si>
  <si>
    <t>Ejecutar el Plan de Tratamiento de Riesgos de Seguridad y Privacidad de la Información</t>
  </si>
  <si>
    <t>Plan de Tratamiento de Riesgos de Seguridad y Privacidad de la Información ejecutado</t>
  </si>
  <si>
    <t xml:space="preserve">Se realizan las contrataciones de los softwares CNT, Workmanager, y licencias de office 2013 según contratos 64, 42 y  63. </t>
  </si>
  <si>
    <t xml:space="preserve">De acuerdo a programacion realizada con Contraloría, se diseña CRONOGRAMA PRUEBAS CNT VERSION 19.1 de :                                Facturacion
Contabilidad
Presupuesto
CXP
CXC
Nomina
Cartera
Inventarios
</t>
  </si>
  <si>
    <t>marzo de 2019 - abril 2019</t>
  </si>
  <si>
    <t>Septiembre y octubre de 2019</t>
  </si>
  <si>
    <t>Construir el plan de accion de la politica de participacion social en salud.</t>
  </si>
  <si>
    <t>cumplido, se formula el plan de accion de la politica de participacion social en salud.</t>
  </si>
  <si>
    <t>Informes de oportunidad en la asignación de citas y entrega de medicamentosa las aseguradoras</t>
  </si>
  <si>
    <t>Se viene realizando dicha actividad a las diferentes EPS mes a mes.</t>
  </si>
  <si>
    <t xml:space="preserve">Perfil epidemiológico elaborado el dia 15 de Abril. </t>
  </si>
  <si>
    <t>No se presenta ningun caso para Sifilis Congenita.</t>
  </si>
  <si>
    <t>Capacitaciones realizadas en temas relacionados con salud según necesidades identificadas en la encuesta de satisfaccion de los mismos.</t>
  </si>
  <si>
    <t xml:space="preserve">SEGUIMIENTO </t>
  </si>
  <si>
    <t xml:space="preserve">Líderes Proceso y Subprocesos Financieros </t>
  </si>
  <si>
    <t xml:space="preserve">Elaborar ejecuciones presupuestales de ingresos y gastos </t>
  </si>
  <si>
    <t>Cuentas de cobro oportunamente presentadas</t>
  </si>
  <si>
    <t>Realizar seguimiento mensual de cargos abiertos y facturas de contado sin factura a crédito</t>
  </si>
  <si>
    <t xml:space="preserve">Líder Proceso Facturación </t>
  </si>
  <si>
    <t>Realizar seguimento mensual al estado de contratos de ventas de servicios de salud</t>
  </si>
  <si>
    <t>Auditorias mensuales a facturadores</t>
  </si>
  <si>
    <t>Realizar gestión de cobro de cartera a particulares</t>
  </si>
  <si>
    <t>Responsable y Auxiliar de Cartera</t>
  </si>
  <si>
    <t>Remitir información suficiente al área juridica para iniciar cobro coactivo una vez agotado el cobro persuasivo.</t>
  </si>
  <si>
    <t>Cartera trasladada al proceso jurídico para iniciar cobro coactivo</t>
  </si>
  <si>
    <t>Responsable Cartera</t>
  </si>
  <si>
    <t>Identificación mensual de pagos de las ERP</t>
  </si>
  <si>
    <t xml:space="preserve">Pagos mensuales realizados por las ERP que no cuentan con soportes de relación de facturas aplicables identificados </t>
  </si>
  <si>
    <t>&gt; 50%</t>
  </si>
  <si>
    <t>en comunicado interno n°000046 de 2019, se establece que para cumplir con esta producto, son necesarias realizar 11 actividades cada una de estas con un porcentaje de participacion diferente, para el I trimestre se realizaron 4 actividades que representan el 17,5%</t>
  </si>
  <si>
    <t xml:space="preserve">Líder Costos </t>
  </si>
  <si>
    <t>Tesorería</t>
  </si>
  <si>
    <t>Realizar arqueos de caja mensuales</t>
  </si>
  <si>
    <t xml:space="preserve">Arqueos de caja realizados </t>
  </si>
  <si>
    <t>Responsable Subproceso tesorería</t>
  </si>
  <si>
    <t>Reuniones bimestrales de Comité efectuadas</t>
  </si>
  <si>
    <t>Reuniones trimestrales de Comité efectuadas</t>
  </si>
  <si>
    <t>Financiero</t>
  </si>
  <si>
    <t>Parametrización de los módulos financieros de CNT</t>
  </si>
  <si>
    <t>Modulos financieros parametrizados: Contabilidad, Nómina, Presupuesto, Pacientes, Inventarios, Cartera, Activos Fijos, Cuentas por Pagar</t>
  </si>
  <si>
    <t>Realizar arqueos bimestrales de caja menor</t>
  </si>
  <si>
    <t xml:space="preserve">Arqueos de caja menor realizados </t>
  </si>
  <si>
    <t>31/11/2019</t>
  </si>
  <si>
    <t xml:space="preserve">PLAN DE ACCIÓN PROCESO  DIRECCIONAMIENTO ESTRATÉGICO Y PLANEACIÓN </t>
  </si>
  <si>
    <t>Procedimientos de facturación elaborados</t>
  </si>
  <si>
    <t xml:space="preserve">Procedimientos de facturación socializados e implementados </t>
  </si>
  <si>
    <t>Direccionamiento estratégico y planeación</t>
  </si>
  <si>
    <t xml:space="preserve">Programar actividades de Inducción </t>
  </si>
  <si>
    <t xml:space="preserve">Programar actividades de Reinducción </t>
  </si>
  <si>
    <t>PROGRAMAS/                          PROCESO/ SUBPROCESO</t>
  </si>
  <si>
    <t>Se recepcionan para I  TRIMESTRE  5 PQRSYF y se gestionan dentro de los parametros establecidos.Se recepcionan para II trimestre 8 PQRSYF y se gestionan dentro de los parametros establecidos.</t>
  </si>
  <si>
    <t>Capacitacion a la asociacion de Usuarios sobre presupuesot 2018 el 14 de Marzo de 2019.
capacitacion contratos EPS 11 de Abril. Capacitacion en mayo Dy D</t>
  </si>
  <si>
    <t>i TRIMESTRE:Dicha actividad se realizara para el mes de mayo el dia 29. II Trimestre: este enforme se presenta en julio</t>
  </si>
  <si>
    <t xml:space="preserve">I Trimestre: 5 de Febrero socializacion dia internacional de lepra.
13 de Marzo control de plagas.
27 de Marzo dia mundial de la tuberculosis. II trimestre: VIH - sifilis gestacional  mayo 29: DNT aguda moderada severa - Intento suicida EDA IRA
</t>
  </si>
  <si>
    <t xml:space="preserve">Se analizo  evento adverso ocurrido el 9 de mayo 2019 </t>
  </si>
  <si>
    <t>Se diligencia el formato de Riesgos para los meses de  abril, mayo y junio  2019</t>
  </si>
  <si>
    <t>Se socializó el manual de toma de  coloracion  evidencia en formato de asistencia el 16 de abril 2019, se reprogramo la capacitacion sobre manual de bioseguridad  para agosto 2019</t>
  </si>
  <si>
    <t>Se socializará a funcionarios del Servicio farmacéutico por parte de la responsable del Programa de Seguridad del Paciente para el mes de junio.</t>
  </si>
  <si>
    <t>Lista de asistencia en carpeta de socializaciones y capacitaciones en el Archivo del Servicio Farmacéutico.</t>
  </si>
  <si>
    <t>Evaluaciones realizadas al procedimiento</t>
  </si>
  <si>
    <r>
      <t xml:space="preserve">Carpeta de lista de chequeo Procedimiento de dispensación (ambulatoria) informada y facturación de medicamentos y dispositivos médicos en el Archivo del Servicio Farmacéutico. </t>
    </r>
    <r>
      <rPr>
        <b/>
        <sz val="10"/>
        <color theme="1"/>
        <rFont val="Arial"/>
        <family val="2"/>
      </rPr>
      <t>(Mayo)</t>
    </r>
  </si>
  <si>
    <r>
      <t xml:space="preserve">Carpeta de lista de chequeo Procedimiento de dispensación (intrahospitalaria) facturación de medicamentos y dispositivos médicos en el Archivo del Servicio Farmacéutico. </t>
    </r>
    <r>
      <rPr>
        <b/>
        <sz val="10"/>
        <color theme="1"/>
        <rFont val="Arial"/>
        <family val="2"/>
      </rPr>
      <t>(Junio)</t>
    </r>
  </si>
  <si>
    <r>
      <rPr>
        <b/>
        <sz val="10"/>
        <color theme="1"/>
        <rFont val="Arial"/>
        <family val="2"/>
      </rPr>
      <t>*</t>
    </r>
    <r>
      <rPr>
        <sz val="10"/>
        <color theme="1"/>
        <rFont val="Arial"/>
        <family val="2"/>
      </rPr>
      <t xml:space="preserve">Se realizó reporte en Cero,para el programa de Farmacovigilancia en  los meses de enero a marzo. ya que  no se recibió notificación de Evento adverso ó incidente relacionado con medicamentos.                                       </t>
    </r>
    <r>
      <rPr>
        <b/>
        <sz val="10"/>
        <color theme="1"/>
        <rFont val="Arial"/>
        <family val="2"/>
      </rPr>
      <t>*</t>
    </r>
    <r>
      <rPr>
        <sz val="10"/>
        <color theme="1"/>
        <rFont val="Arial"/>
        <family val="2"/>
      </rPr>
      <t xml:space="preserve">El reporte trimestral  de Tecnovigilancia  y Reactivovigilancia se realizará la primera semana del mes de  abril.                                                         Se realizo reporte en cero para el programa de Farmacovigilancia en los meses de abril a junio.ya que  no se recibió notificación de Evento adverso ó incidente relacionado con medicamentos.                                     *El reporte trimestral de Tecnovigilancia y Reactivovigilancia se realizo el 1 de abril 2019. El proximo reporte se hara la primera semana de julio.                        </t>
    </r>
  </si>
  <si>
    <t xml:space="preserve">carpeta  de reportes de farmacovigilancia, tecnovigilancia y reactivovigilancia en el computador de farmacia. </t>
  </si>
  <si>
    <t>Se envió informe del cuarto trimestre del año 2018 la primera semana del mes de enero.   El trimestre que comprende los meses de enero a marzo del 2019  se reportara  en el mes de abril.                             Se envió informe del primer trimestre del año 2019 la primera semana del mes de abril.   El trimestre que comprende los meses de abril a junio del 2019  se reportara  en el mes de julio.</t>
  </si>
  <si>
    <t>Evidencias del inventario en computador del servicio farmaceutico, y en fisico lista de los asistentes y colaboradores en el archivador del servivio farmaceutico).</t>
  </si>
  <si>
    <t>Protocolo socializado con el personal de hospitalización y urgencias</t>
  </si>
  <si>
    <t>Falta incluirlos en el Plan de compras</t>
  </si>
  <si>
    <t>Autoevaluación de los estándares de Acreditación según normatividad, realizada</t>
  </si>
  <si>
    <t>Autoevaluación de los estándares de Habilitación según normatividad, realizada</t>
  </si>
  <si>
    <t>Informes mensuales presentados de cargos abiertos y facturas de contado sin factura a crédito</t>
  </si>
  <si>
    <t>Informes mensuales presentados del estado de contratos de ventas de servicios de salud</t>
  </si>
  <si>
    <t>Auditorias mensualesrealizadas a los facturadores</t>
  </si>
  <si>
    <t xml:space="preserve">Informes mensuales de gestión de cobro de cartera a particulares </t>
  </si>
  <si>
    <t>Informes reportados mensualmente a las aseguradoras, de oportunidad en la asignación de citas y entrega de medicamentos</t>
  </si>
  <si>
    <t xml:space="preserve">Información publicada en la página web según requerimientos de Ley de Transparencia y acceso a la información </t>
  </si>
  <si>
    <t>Diagnóstico elaborado e inclusión de equipos en el plan de compras.</t>
  </si>
  <si>
    <t xml:space="preserve">No. actividades realizadas/No. actividades programadas. parametrización del software CNT </t>
  </si>
  <si>
    <t>Cronograma de mantenimiento preventivo equipos de cómputo ejecutado con evidencias</t>
  </si>
  <si>
    <t>Informes presentados oportunamente a los entes de control</t>
  </si>
  <si>
    <t>Porcentaje de PQRSYF gestionadas dentro de los parámetros establecidos.</t>
  </si>
  <si>
    <t>Una medición de la encuesta satisfacción de los Usuarios realizada semestralmente</t>
  </si>
  <si>
    <t>Una capacitación semestral a la asociación de Usuarios</t>
  </si>
  <si>
    <t>Una capacitación trimestral a los Líderes de las juntas de Acción Comunal.</t>
  </si>
  <si>
    <t xml:space="preserve">Una campaña de promoción de los D y D en salud en el mes de septiembre </t>
  </si>
  <si>
    <t>Plan de acción de la política de participación social en salud. Elaborado</t>
  </si>
  <si>
    <t>Guías de atención a enfermedades de interés en salud pública. Socializadas</t>
  </si>
  <si>
    <t>Casos analizados de Recién Nacidos con diagnóstico de Sífilis congénita en población atendida por la ESE en la vigencia</t>
  </si>
  <si>
    <t>Derechos, problemas y necesidades ciudadanas llamados a resolver descritos en el Direccionamiento Estratégico</t>
  </si>
  <si>
    <t>Informes de seguimiento al Plan de sostenimiento (habilitacion)</t>
  </si>
  <si>
    <t>Documento PAMEC ajustado</t>
  </si>
  <si>
    <t>Elaborar y ejecutar el cronograma de Formacion y Capacitacion del proceso financiero</t>
  </si>
  <si>
    <r>
      <t xml:space="preserve">se realizo actividad de seguridad del paciente con respecto al area de dontologia el dia 13 de febrero del 2019, charla a cargo de la jefe natalia responsable de seguridad del paciente. para el I trimestre </t>
    </r>
    <r>
      <rPr>
        <sz val="8"/>
        <color rgb="FF000000"/>
        <rFont val="Calibri2"/>
      </rPr>
      <t xml:space="preserve">  Asistencias a reunion internas ,socializaciones de temas tratados</t>
    </r>
  </si>
  <si>
    <t>29  DE AGOSTO SE  REALIZA SOCIALIZACION CON EL PERSONAL DE LABORATORIO</t>
  </si>
  <si>
    <t>EN EL ULTIMO TRIMESTRE NO OCURRIERON EA.</t>
  </si>
  <si>
    <t>SE DILIGENCIA EL FORMATO DE OCTUBRE, NOVIEMBRE Y DICIEMBRE  2019</t>
  </si>
  <si>
    <t>SE SOCIALIZO EL 12 DICIMBRE LOS ´PROCEDIMIENTOS ACTUALIZADOS</t>
  </si>
  <si>
    <t>Se realizó actualizacion CNT. Pendiente parametrización</t>
  </si>
  <si>
    <t>PIFC  evaluado</t>
  </si>
  <si>
    <t>Plan de Bienestar e incentivos ejecudo y evaluado</t>
  </si>
  <si>
    <t>Resultados de la auditoria interna del SGSST)</t>
  </si>
  <si>
    <t xml:space="preserve">Evidencia de programacion inducción </t>
  </si>
  <si>
    <t xml:space="preserve">Evidencia de inducción y su eficacia </t>
  </si>
  <si>
    <t xml:space="preserve">Evidencia deprogramacion de la reinducción </t>
  </si>
  <si>
    <t>Ejecutar actividades de Reinducción y evalúar la eficacia de la implementación de la inducciòn</t>
  </si>
  <si>
    <t>Evidencia de reinducción y su eficacia</t>
  </si>
  <si>
    <t>Plan de mejora ejecutado de la medicion de clima laboral</t>
  </si>
  <si>
    <t>Base de datos actualizada del personal de planta</t>
  </si>
  <si>
    <t>Evaluaciòn del desempeño</t>
  </si>
  <si>
    <t>Evaluacion de resultados de evaluaciones de desempeño</t>
  </si>
  <si>
    <t>Codigo de integridad adaptado y adoptado</t>
  </si>
  <si>
    <t>Código de Integridad socializado e implementado</t>
  </si>
  <si>
    <t>Evaluacion anual de competencias al personal contratista directo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</si>
</sst>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240A]General"/>
    <numFmt numFmtId="165" formatCode="[$-240A]0%"/>
    <numFmt numFmtId="166" formatCode="[$-240A]dd/mm/yyyy"/>
    <numFmt numFmtId="167" formatCode="[$-240A]0"/>
  </numFmts>
  <fonts count="36">
    <font>
      <sz val="11"/>
      <color theme="1"/>
      <name val="Calibri"/>
      <family val="2"/>
      <scheme val="minor"/>
    </font>
    <font>
      <sz val="9"/>
      <color theme="1"/>
      <name val="Arial"/>
      <family val="2"/>
    </font>
    <font>
      <sz val="9"/>
      <name val="Arial"/>
      <family val="2"/>
    </font>
    <font>
      <b/>
      <sz val="18"/>
      <name val="Arial"/>
      <family val="2"/>
    </font>
    <font>
      <b/>
      <sz val="10"/>
      <color theme="1"/>
      <name val="Arial"/>
      <family val="2"/>
    </font>
    <font>
      <b/>
      <sz val="12"/>
      <name val="Arial"/>
      <family val="2"/>
    </font>
    <font>
      <sz val="12"/>
      <name val="Arial"/>
      <family val="2"/>
    </font>
    <font>
      <sz val="10"/>
      <name val="Arial"/>
      <family val="2"/>
    </font>
    <font>
      <b/>
      <sz val="12"/>
      <color indexed="8"/>
      <name val="Arial"/>
      <family val="2"/>
    </font>
    <font>
      <b/>
      <sz val="12"/>
      <color theme="1"/>
      <name val="Arial"/>
      <family val="2"/>
    </font>
    <font>
      <b/>
      <sz val="9"/>
      <color theme="1"/>
      <name val="Arial"/>
      <family val="2"/>
    </font>
    <font>
      <sz val="11"/>
      <color indexed="8"/>
      <name val="Calibri"/>
      <family val="2"/>
    </font>
    <font>
      <sz val="11"/>
      <color theme="1"/>
      <name val="Calibri"/>
      <family val="2"/>
      <scheme val="minor"/>
    </font>
    <font>
      <sz val="10"/>
      <color indexed="8"/>
      <name val="Arial"/>
      <family val="2"/>
    </font>
    <font>
      <sz val="10"/>
      <color theme="1"/>
      <name val="Arial"/>
      <family val="2"/>
    </font>
    <font>
      <b/>
      <sz val="10"/>
      <color indexed="8"/>
      <name val="Arial"/>
      <family val="2"/>
    </font>
    <font>
      <sz val="11"/>
      <color indexed="8"/>
      <name val="Arial"/>
      <family val="2"/>
    </font>
    <font>
      <sz val="9"/>
      <color indexed="81"/>
      <name val="Tahoma"/>
      <family val="2"/>
    </font>
    <font>
      <b/>
      <sz val="9"/>
      <color indexed="81"/>
      <name val="Tahoma"/>
      <family val="2"/>
    </font>
    <font>
      <sz val="10"/>
      <color rgb="FFFF0000"/>
      <name val="Arial"/>
      <family val="2"/>
    </font>
    <font>
      <b/>
      <sz val="9"/>
      <name val="Arial"/>
      <family val="2"/>
    </font>
    <font>
      <sz val="12"/>
      <color indexed="8"/>
      <name val="Arial"/>
      <family val="2"/>
    </font>
    <font>
      <sz val="12"/>
      <color theme="1"/>
      <name val="Arial"/>
      <family val="2"/>
    </font>
    <font>
      <sz val="10"/>
      <color rgb="FF000000"/>
      <name val="Arial"/>
      <family val="2"/>
    </font>
    <font>
      <sz val="11"/>
      <color rgb="FF000000"/>
      <name val="Calibri"/>
      <family val="2"/>
    </font>
    <font>
      <b/>
      <sz val="12"/>
      <color rgb="FF000000"/>
      <name val="Arial"/>
      <family val="2"/>
    </font>
    <font>
      <b/>
      <sz val="12"/>
      <color rgb="FF000000"/>
      <name val="Arial1"/>
    </font>
    <font>
      <sz val="9"/>
      <color rgb="FF000000"/>
      <name val="Arial"/>
      <family val="2"/>
    </font>
    <font>
      <b/>
      <sz val="12"/>
      <color theme="1"/>
      <name val="Calibri"/>
      <family val="2"/>
      <scheme val="minor"/>
    </font>
    <font>
      <sz val="12"/>
      <color theme="1"/>
      <name val="Calibri"/>
      <family val="2"/>
      <scheme val="minor"/>
    </font>
    <font>
      <sz val="12"/>
      <name val="Calibri"/>
      <family val="2"/>
      <scheme val="minor"/>
    </font>
    <font>
      <sz val="12"/>
      <color rgb="FF000000"/>
      <name val="Arial"/>
      <family val="2"/>
    </font>
    <font>
      <sz val="9"/>
      <color rgb="FFFF0000"/>
      <name val="Arial"/>
      <family val="2"/>
    </font>
    <font>
      <sz val="8"/>
      <color rgb="FF000000"/>
      <name val="Calibri1"/>
    </font>
    <font>
      <sz val="8"/>
      <color rgb="FF000000"/>
      <name val="Calibri2"/>
    </font>
    <font>
      <sz val="8"/>
      <color rgb="FF000000"/>
      <name val="Arial"/>
      <family val="2"/>
    </font>
  </fonts>
  <fills count="1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indexed="9"/>
        <bgColor indexed="64"/>
      </patternFill>
    </fill>
    <fill>
      <patternFill patternType="solid">
        <fgColor theme="2" tint="-9.9978637043366805E-2"/>
        <bgColor indexed="64"/>
      </patternFill>
    </fill>
    <fill>
      <patternFill patternType="solid">
        <fgColor rgb="FFA6A6A6"/>
        <bgColor rgb="FFA6A6A6"/>
      </patternFill>
    </fill>
    <fill>
      <patternFill patternType="solid">
        <fgColor rgb="FFBFBFBF"/>
        <bgColor rgb="FFBFBFBF"/>
      </patternFill>
    </fill>
    <fill>
      <patternFill patternType="solid">
        <fgColor rgb="FFB3B3B3"/>
        <bgColor rgb="FFB3B3B3"/>
      </patternFill>
    </fill>
    <fill>
      <patternFill patternType="solid">
        <fgColor rgb="FFFFFFFF"/>
        <bgColor rgb="FFFFFFFF"/>
      </patternFill>
    </fill>
    <fill>
      <patternFill patternType="solid">
        <fgColor theme="0"/>
        <bgColor rgb="FFFFFFFF"/>
      </patternFill>
    </fill>
    <fill>
      <patternFill patternType="solid">
        <fgColor theme="0"/>
        <bgColor rgb="FFFFFF00"/>
      </patternFill>
    </fill>
    <fill>
      <patternFill patternType="solid">
        <fgColor rgb="FFFFFFFF"/>
        <bgColor indexed="64"/>
      </patternFill>
    </fill>
    <fill>
      <patternFill patternType="solid">
        <fgColor rgb="FFFFFF0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right/>
      <top/>
      <bottom style="thin">
        <color indexed="64"/>
      </bottom>
      <diagonal/>
    </border>
    <border>
      <left style="thin">
        <color rgb="FF002060"/>
      </left>
      <right style="thin">
        <color rgb="FF002060"/>
      </right>
      <top/>
      <bottom style="dotted">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ashed">
        <color rgb="FF002060"/>
      </top>
      <bottom style="dashed">
        <color rgb="FF002060"/>
      </bottom>
      <diagonal/>
    </border>
    <border>
      <left style="thin">
        <color rgb="FF002060"/>
      </left>
      <right style="thin">
        <color rgb="FF002060"/>
      </right>
      <top style="dashed">
        <color rgb="FF002060"/>
      </top>
      <bottom style="thin">
        <color rgb="FF002060"/>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s>
  <cellStyleXfs count="11">
    <xf numFmtId="0" fontId="0" fillId="0" borderId="0"/>
    <xf numFmtId="9" fontId="11" fillId="0" borderId="0" applyFont="0" applyFill="0" applyBorder="0" applyAlignment="0" applyProtection="0"/>
    <xf numFmtId="41" fontId="12" fillId="0" borderId="0" applyFont="0" applyFill="0" applyBorder="0" applyAlignment="0" applyProtection="0"/>
    <xf numFmtId="9" fontId="12" fillId="0" borderId="0" applyFont="0" applyFill="0" applyBorder="0" applyAlignment="0" applyProtection="0"/>
    <xf numFmtId="43" fontId="12" fillId="0" borderId="0" applyFont="0" applyFill="0" applyBorder="0" applyAlignment="0" applyProtection="0"/>
    <xf numFmtId="164" fontId="24" fillId="0" borderId="0" applyBorder="0" applyProtection="0"/>
    <xf numFmtId="41" fontId="12" fillId="0" borderId="0" applyFont="0" applyFill="0" applyBorder="0" applyAlignment="0" applyProtection="0"/>
    <xf numFmtId="43" fontId="12" fillId="0" borderId="0" applyFont="0" applyFill="0" applyBorder="0" applyAlignment="0" applyProtection="0"/>
    <xf numFmtId="41"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cellStyleXfs>
  <cellXfs count="596">
    <xf numFmtId="0" fontId="0" fillId="0" borderId="0" xfId="0"/>
    <xf numFmtId="0" fontId="2" fillId="0" borderId="0" xfId="0" applyFont="1" applyAlignment="1">
      <alignment horizontal="justify" vertical="top" wrapText="1"/>
    </xf>
    <xf numFmtId="0" fontId="7" fillId="0" borderId="0" xfId="0" applyFont="1" applyAlignment="1">
      <alignment horizontal="justify" vertical="top" wrapText="1"/>
    </xf>
    <xf numFmtId="0" fontId="10" fillId="0" borderId="0" xfId="0" applyFont="1" applyAlignment="1">
      <alignment horizontal="center" vertical="center" wrapText="1"/>
    </xf>
    <xf numFmtId="0" fontId="1" fillId="0" borderId="0" xfId="0" applyFont="1" applyAlignment="1">
      <alignment horizontal="justify" vertical="center" wrapText="1"/>
    </xf>
    <xf numFmtId="0" fontId="1" fillId="0" borderId="0" xfId="0" applyFont="1" applyAlignment="1">
      <alignment horizontal="justify" vertical="top" wrapText="1"/>
    </xf>
    <xf numFmtId="0" fontId="4" fillId="0" borderId="1" xfId="0" applyFont="1" applyBorder="1" applyAlignment="1">
      <alignment horizontal="left" vertical="center" wrapText="1"/>
    </xf>
    <xf numFmtId="0" fontId="1" fillId="0" borderId="0" xfId="0" applyFont="1" applyAlignment="1">
      <alignment horizontal="center" vertical="center" wrapText="1"/>
    </xf>
    <xf numFmtId="0" fontId="5" fillId="0" borderId="0" xfId="0" applyFont="1" applyBorder="1" applyAlignment="1">
      <alignment horizontal="left" vertical="top" wrapText="1"/>
    </xf>
    <xf numFmtId="0" fontId="13" fillId="0" borderId="1" xfId="0" applyFont="1" applyBorder="1" applyAlignment="1">
      <alignment vertical="center" wrapText="1"/>
    </xf>
    <xf numFmtId="0" fontId="13" fillId="0" borderId="1" xfId="0" applyNumberFormat="1" applyFont="1" applyBorder="1" applyAlignment="1">
      <alignmen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13" fillId="0" borderId="1" xfId="0" applyFont="1" applyBorder="1" applyAlignment="1">
      <alignment horizontal="justify" vertical="center" wrapText="1"/>
    </xf>
    <xf numFmtId="0" fontId="14" fillId="0" borderId="1" xfId="0" applyFont="1" applyBorder="1" applyAlignment="1">
      <alignment horizontal="center" vertical="center" wrapText="1"/>
    </xf>
    <xf numFmtId="9" fontId="14" fillId="0" borderId="1" xfId="0" applyNumberFormat="1" applyFont="1" applyBorder="1" applyAlignment="1">
      <alignment horizontal="center" vertical="center" wrapText="1"/>
    </xf>
    <xf numFmtId="0" fontId="13" fillId="0" borderId="9" xfId="0" applyFont="1" applyBorder="1" applyAlignment="1">
      <alignment vertical="center" wrapText="1"/>
    </xf>
    <xf numFmtId="0" fontId="14" fillId="0" borderId="1" xfId="0" applyFont="1" applyBorder="1" applyAlignment="1">
      <alignment horizontal="justify" vertical="center" wrapText="1"/>
    </xf>
    <xf numFmtId="0" fontId="7" fillId="2" borderId="1" xfId="0" applyFont="1" applyFill="1" applyBorder="1" applyAlignment="1">
      <alignment horizontal="left" vertical="center" wrapText="1"/>
    </xf>
    <xf numFmtId="0" fontId="13" fillId="0" borderId="1" xfId="0" applyFont="1" applyBorder="1" applyAlignment="1">
      <alignment horizontal="left" vertical="top" wrapText="1"/>
    </xf>
    <xf numFmtId="0" fontId="7" fillId="0" borderId="1" xfId="0" applyFont="1" applyFill="1" applyBorder="1" applyAlignment="1">
      <alignment horizontal="left" vertical="top" wrapText="1"/>
    </xf>
    <xf numFmtId="0" fontId="14" fillId="0" borderId="1" xfId="0" applyFont="1" applyBorder="1" applyAlignment="1">
      <alignment horizontal="left" vertical="top" wrapText="1"/>
    </xf>
    <xf numFmtId="0" fontId="7" fillId="2" borderId="1" xfId="0" applyFont="1" applyFill="1" applyBorder="1" applyAlignment="1">
      <alignment horizontal="left" vertical="top" wrapText="1"/>
    </xf>
    <xf numFmtId="0" fontId="7" fillId="2" borderId="1" xfId="0" applyFont="1" applyFill="1" applyBorder="1" applyAlignment="1">
      <alignment vertical="center" wrapText="1"/>
    </xf>
    <xf numFmtId="14" fontId="13" fillId="0" borderId="1" xfId="0" applyNumberFormat="1" applyFont="1" applyBorder="1" applyAlignment="1">
      <alignment horizontal="left" vertical="top" wrapText="1"/>
    </xf>
    <xf numFmtId="14" fontId="14" fillId="0" borderId="1" xfId="0" applyNumberFormat="1" applyFont="1" applyBorder="1" applyAlignment="1">
      <alignment horizontal="left" vertical="top" wrapText="1"/>
    </xf>
    <xf numFmtId="14" fontId="7" fillId="0" borderId="1" xfId="0" applyNumberFormat="1" applyFont="1" applyBorder="1" applyAlignment="1">
      <alignment horizontal="left" vertical="top" wrapText="1"/>
    </xf>
    <xf numFmtId="0" fontId="7" fillId="0" borderId="1" xfId="0" applyFont="1" applyBorder="1" applyAlignment="1">
      <alignment horizontal="left" vertical="top" wrapText="1"/>
    </xf>
    <xf numFmtId="0" fontId="13" fillId="2" borderId="1" xfId="0" applyFont="1" applyFill="1" applyBorder="1" applyAlignment="1">
      <alignment horizontal="left" vertical="top" wrapText="1"/>
    </xf>
    <xf numFmtId="0" fontId="7" fillId="2" borderId="21" xfId="0" applyFont="1" applyFill="1" applyBorder="1" applyAlignment="1">
      <alignment horizontal="left" vertical="center" wrapText="1"/>
    </xf>
    <xf numFmtId="0" fontId="7" fillId="2" borderId="22" xfId="0" applyFont="1" applyFill="1" applyBorder="1" applyAlignment="1">
      <alignment horizontal="left" vertical="center" wrapText="1"/>
    </xf>
    <xf numFmtId="0" fontId="1" fillId="0" borderId="0" xfId="0" applyFont="1" applyAlignment="1">
      <alignment horizontal="center" vertical="center" wrapText="1"/>
    </xf>
    <xf numFmtId="1" fontId="13" fillId="0" borderId="1" xfId="0" applyNumberFormat="1" applyFont="1" applyBorder="1" applyAlignment="1">
      <alignment horizontal="center" vertical="center" wrapText="1"/>
    </xf>
    <xf numFmtId="9" fontId="13" fillId="0" borderId="1" xfId="0" applyNumberFormat="1" applyFont="1" applyBorder="1" applyAlignment="1">
      <alignment horizontal="center" vertical="center" wrapText="1"/>
    </xf>
    <xf numFmtId="0" fontId="13" fillId="2" borderId="9" xfId="0" applyFont="1" applyFill="1" applyBorder="1" applyAlignment="1">
      <alignment horizontal="left" vertical="top" wrapText="1"/>
    </xf>
    <xf numFmtId="0" fontId="1" fillId="0" borderId="0" xfId="0" applyFont="1" applyAlignment="1">
      <alignment horizontal="center" vertical="center" wrapText="1"/>
    </xf>
    <xf numFmtId="14" fontId="13" fillId="0" borderId="1" xfId="0" applyNumberFormat="1" applyFont="1" applyBorder="1" applyAlignment="1">
      <alignment horizontal="center" vertical="center" wrapText="1"/>
    </xf>
    <xf numFmtId="14" fontId="13" fillId="0" borderId="1" xfId="0" applyNumberFormat="1" applyFont="1" applyBorder="1" applyAlignment="1">
      <alignment horizontal="justify" vertical="center" wrapText="1"/>
    </xf>
    <xf numFmtId="14" fontId="14" fillId="0" borderId="1" xfId="0" applyNumberFormat="1" applyFont="1" applyBorder="1" applyAlignment="1">
      <alignment horizontal="center" vertical="center" wrapText="1"/>
    </xf>
    <xf numFmtId="14" fontId="14" fillId="0" borderId="1" xfId="0" applyNumberFormat="1" applyFont="1" applyBorder="1" applyAlignment="1">
      <alignment horizontal="left" vertical="center" wrapText="1"/>
    </xf>
    <xf numFmtId="9" fontId="1" fillId="0" borderId="1" xfId="0" applyNumberFormat="1" applyFont="1" applyBorder="1" applyAlignment="1">
      <alignment horizontal="center" vertical="center" wrapText="1"/>
    </xf>
    <xf numFmtId="1" fontId="14" fillId="0" borderId="1" xfId="0" applyNumberFormat="1" applyFont="1" applyBorder="1" applyAlignment="1">
      <alignment horizontal="center" vertical="center" wrapText="1"/>
    </xf>
    <xf numFmtId="0" fontId="13" fillId="2" borderId="1" xfId="0" applyFont="1" applyFill="1" applyBorder="1" applyAlignment="1">
      <alignment vertical="center" wrapText="1"/>
    </xf>
    <xf numFmtId="1" fontId="7" fillId="0" borderId="1" xfId="0" applyNumberFormat="1" applyFont="1" applyFill="1" applyBorder="1" applyAlignment="1">
      <alignment horizontal="center" vertical="center" wrapText="1"/>
    </xf>
    <xf numFmtId="0" fontId="1" fillId="0" borderId="0" xfId="0" applyFont="1" applyAlignment="1">
      <alignment horizontal="center" vertical="center" wrapText="1"/>
    </xf>
    <xf numFmtId="14" fontId="13" fillId="2" borderId="1" xfId="0" applyNumberFormat="1" applyFont="1" applyFill="1" applyBorder="1" applyAlignment="1">
      <alignment horizontal="center" vertical="center" wrapText="1"/>
    </xf>
    <xf numFmtId="14" fontId="13" fillId="2" borderId="1" xfId="0" applyNumberFormat="1" applyFont="1" applyFill="1" applyBorder="1" applyAlignment="1">
      <alignment horizontal="justify" vertical="center" wrapText="1"/>
    </xf>
    <xf numFmtId="14" fontId="14" fillId="2" borderId="1" xfId="0" applyNumberFormat="1" applyFont="1" applyFill="1" applyBorder="1" applyAlignment="1">
      <alignment horizontal="center" vertical="center" wrapText="1"/>
    </xf>
    <xf numFmtId="14" fontId="14" fillId="2" borderId="1" xfId="0" applyNumberFormat="1" applyFont="1" applyFill="1" applyBorder="1" applyAlignment="1">
      <alignment horizontal="left" vertical="center" wrapText="1"/>
    </xf>
    <xf numFmtId="0" fontId="1" fillId="0" borderId="0" xfId="0" applyFont="1" applyAlignment="1">
      <alignment horizontal="center" vertical="center" wrapText="1"/>
    </xf>
    <xf numFmtId="9" fontId="7" fillId="2" borderId="1" xfId="0" applyNumberFormat="1" applyFont="1" applyFill="1" applyBorder="1" applyAlignment="1">
      <alignment horizontal="justify" vertical="center" wrapText="1"/>
    </xf>
    <xf numFmtId="0" fontId="4" fillId="2" borderId="1" xfId="0" applyFont="1" applyFill="1" applyBorder="1" applyAlignment="1">
      <alignment horizontal="left" vertical="center"/>
    </xf>
    <xf numFmtId="0" fontId="1" fillId="0" borderId="0" xfId="0" applyFont="1" applyAlignment="1">
      <alignment horizontal="center" vertical="center" wrapText="1"/>
    </xf>
    <xf numFmtId="0" fontId="13" fillId="5" borderId="1" xfId="0" applyFont="1" applyFill="1" applyBorder="1" applyAlignment="1">
      <alignment horizontal="justify" vertical="top" wrapText="1"/>
    </xf>
    <xf numFmtId="0" fontId="13" fillId="0" borderId="1" xfId="0" applyFont="1" applyBorder="1" applyAlignment="1">
      <alignment horizontal="justify" vertical="top" wrapText="1"/>
    </xf>
    <xf numFmtId="1" fontId="13" fillId="5"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1" fontId="13" fillId="2" borderId="1" xfId="0" applyNumberFormat="1" applyFont="1" applyFill="1" applyBorder="1" applyAlignment="1">
      <alignment horizontal="center" vertical="center" wrapText="1"/>
    </xf>
    <xf numFmtId="0" fontId="13" fillId="0" borderId="8" xfId="0" applyFont="1" applyBorder="1" applyAlignment="1">
      <alignment vertical="center" wrapText="1"/>
    </xf>
    <xf numFmtId="1" fontId="13" fillId="0" borderId="1" xfId="1" applyNumberFormat="1" applyFont="1" applyBorder="1" applyAlignment="1">
      <alignment horizontal="center" vertical="center" wrapText="1"/>
    </xf>
    <xf numFmtId="0" fontId="7" fillId="2" borderId="27" xfId="0" applyFont="1" applyFill="1" applyBorder="1" applyAlignment="1">
      <alignment vertical="center" wrapText="1"/>
    </xf>
    <xf numFmtId="0" fontId="7" fillId="2" borderId="28" xfId="0" applyFont="1" applyFill="1" applyBorder="1" applyAlignment="1">
      <alignment vertical="center" wrapText="1"/>
    </xf>
    <xf numFmtId="0" fontId="5" fillId="0" borderId="0" xfId="0" applyFont="1" applyBorder="1" applyAlignment="1">
      <alignment horizontal="left" vertical="top" wrapText="1"/>
    </xf>
    <xf numFmtId="14" fontId="13" fillId="0" borderId="1" xfId="0" applyNumberFormat="1" applyFont="1" applyFill="1" applyBorder="1" applyAlignment="1">
      <alignment horizontal="center" vertical="center" wrapText="1"/>
    </xf>
    <xf numFmtId="14" fontId="13" fillId="0" borderId="1" xfId="0" applyNumberFormat="1" applyFont="1" applyFill="1" applyBorder="1" applyAlignment="1">
      <alignment horizontal="justify" vertical="center" wrapText="1"/>
    </xf>
    <xf numFmtId="0" fontId="1" fillId="0" borderId="0" xfId="0" applyFont="1" applyAlignment="1">
      <alignment horizontal="center" vertical="center" wrapText="1"/>
    </xf>
    <xf numFmtId="0" fontId="7" fillId="2" borderId="23" xfId="0" applyFont="1" applyFill="1" applyBorder="1" applyAlignment="1">
      <alignment vertical="center" wrapText="1"/>
    </xf>
    <xf numFmtId="0" fontId="7" fillId="2" borderId="24" xfId="0" applyFont="1" applyFill="1" applyBorder="1" applyAlignment="1">
      <alignment vertical="center" wrapText="1"/>
    </xf>
    <xf numFmtId="0" fontId="14" fillId="2" borderId="1" xfId="0" applyFont="1" applyFill="1" applyBorder="1" applyAlignment="1">
      <alignment horizontal="left" vertical="top" wrapText="1"/>
    </xf>
    <xf numFmtId="0" fontId="1" fillId="2" borderId="0" xfId="0" applyFont="1" applyFill="1" applyAlignment="1">
      <alignment horizontal="justify" vertical="center" wrapText="1"/>
    </xf>
    <xf numFmtId="0" fontId="14" fillId="2" borderId="1" xfId="0" applyFont="1" applyFill="1" applyBorder="1" applyAlignment="1">
      <alignment vertical="center" wrapText="1"/>
    </xf>
    <xf numFmtId="0" fontId="14" fillId="2" borderId="1" xfId="0" applyFont="1" applyFill="1" applyBorder="1" applyAlignment="1">
      <alignment horizontal="justify" vertical="center" wrapText="1"/>
    </xf>
    <xf numFmtId="0" fontId="13" fillId="0" borderId="16" xfId="0" applyNumberFormat="1" applyFont="1" applyBorder="1" applyAlignment="1">
      <alignment vertical="center" wrapText="1"/>
    </xf>
    <xf numFmtId="0" fontId="1" fillId="0" borderId="1" xfId="0" applyFont="1" applyBorder="1" applyAlignment="1">
      <alignment horizontal="justify" vertical="center" wrapText="1"/>
    </xf>
    <xf numFmtId="0" fontId="13" fillId="2" borderId="26" xfId="0" applyFont="1" applyFill="1" applyBorder="1" applyAlignment="1">
      <alignment horizontal="justify" vertical="center" wrapText="1"/>
    </xf>
    <xf numFmtId="0" fontId="19" fillId="0" borderId="1" xfId="0" applyFont="1" applyFill="1" applyBorder="1" applyAlignment="1">
      <alignment horizontal="left" vertical="center" wrapText="1"/>
    </xf>
    <xf numFmtId="1" fontId="19" fillId="0" borderId="1" xfId="0" applyNumberFormat="1"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0" borderId="1" xfId="0" applyFont="1" applyBorder="1" applyAlignment="1">
      <alignment horizontal="left" vertical="center" wrapText="1"/>
    </xf>
    <xf numFmtId="9" fontId="1" fillId="0" borderId="0" xfId="0" applyNumberFormat="1" applyFont="1" applyAlignment="1">
      <alignment horizontal="center" vertical="center" wrapText="1"/>
    </xf>
    <xf numFmtId="0" fontId="13" fillId="0" borderId="1" xfId="0" applyFont="1" applyFill="1" applyBorder="1" applyAlignment="1">
      <alignment vertical="center" wrapText="1"/>
    </xf>
    <xf numFmtId="14" fontId="14" fillId="0" borderId="1" xfId="0" applyNumberFormat="1" applyFont="1" applyFill="1" applyBorder="1" applyAlignment="1">
      <alignment horizontal="center" vertical="center" wrapText="1"/>
    </xf>
    <xf numFmtId="14" fontId="14" fillId="0" borderId="1" xfId="0" applyNumberFormat="1" applyFont="1" applyFill="1" applyBorder="1" applyAlignment="1">
      <alignment horizontal="left" vertical="center" wrapText="1"/>
    </xf>
    <xf numFmtId="0" fontId="7" fillId="0" borderId="1" xfId="0" applyFont="1" applyFill="1" applyBorder="1" applyAlignment="1">
      <alignment horizontal="justify" vertical="center" wrapText="1"/>
    </xf>
    <xf numFmtId="0" fontId="14" fillId="0" borderId="1" xfId="0" applyFont="1" applyFill="1" applyBorder="1" applyAlignment="1">
      <alignment horizontal="left" vertical="center" wrapText="1"/>
    </xf>
    <xf numFmtId="1" fontId="14"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left" vertical="center" wrapText="1"/>
    </xf>
    <xf numFmtId="0" fontId="13" fillId="0" borderId="1" xfId="0" applyFont="1" applyFill="1" applyBorder="1" applyAlignment="1">
      <alignment horizontal="justify" vertical="center" wrapText="1"/>
    </xf>
    <xf numFmtId="0" fontId="19" fillId="0" borderId="1" xfId="0" applyFont="1" applyFill="1" applyBorder="1" applyAlignment="1">
      <alignment horizontal="justify" vertical="center" wrapText="1"/>
    </xf>
    <xf numFmtId="14" fontId="19" fillId="0" borderId="1" xfId="0" applyNumberFormat="1" applyFont="1" applyFill="1" applyBorder="1" applyAlignment="1">
      <alignment horizontal="center" vertical="center" wrapText="1"/>
    </xf>
    <xf numFmtId="14" fontId="19" fillId="0" borderId="1" xfId="0" applyNumberFormat="1" applyFont="1" applyFill="1" applyBorder="1" applyAlignment="1">
      <alignment horizontal="left" vertical="center" wrapText="1"/>
    </xf>
    <xf numFmtId="14" fontId="19" fillId="0" borderId="1" xfId="0" applyNumberFormat="1" applyFont="1" applyFill="1" applyBorder="1" applyAlignment="1">
      <alignment horizontal="justify" vertical="center" wrapText="1"/>
    </xf>
    <xf numFmtId="0" fontId="14" fillId="0" borderId="1" xfId="0" applyFont="1" applyFill="1" applyBorder="1" applyAlignment="1">
      <alignment horizontal="justify" vertical="center" wrapText="1"/>
    </xf>
    <xf numFmtId="14" fontId="14" fillId="0" borderId="1" xfId="0" applyNumberFormat="1" applyFont="1" applyFill="1" applyBorder="1" applyAlignment="1">
      <alignment horizontal="justify" vertical="center" wrapText="1"/>
    </xf>
    <xf numFmtId="0" fontId="5" fillId="4" borderId="30" xfId="0" applyFont="1" applyFill="1" applyBorder="1" applyAlignment="1">
      <alignment horizontal="center" vertical="center" wrapText="1"/>
    </xf>
    <xf numFmtId="9" fontId="10" fillId="0" borderId="0" xfId="0" applyNumberFormat="1" applyFont="1" applyAlignment="1">
      <alignment horizontal="center" vertical="center" wrapText="1"/>
    </xf>
    <xf numFmtId="0" fontId="8" fillId="4" borderId="30" xfId="0" applyFont="1" applyFill="1" applyBorder="1" applyAlignment="1">
      <alignment horizontal="center" vertical="center" wrapText="1"/>
    </xf>
    <xf numFmtId="9" fontId="1" fillId="0" borderId="0" xfId="0" applyNumberFormat="1" applyFont="1" applyAlignment="1">
      <alignment horizontal="justify" vertical="center" wrapText="1"/>
    </xf>
    <xf numFmtId="0" fontId="1" fillId="0" borderId="26" xfId="0" applyFont="1" applyBorder="1" applyAlignment="1">
      <alignment horizontal="center" vertical="center" wrapText="1"/>
    </xf>
    <xf numFmtId="0" fontId="14" fillId="0" borderId="26" xfId="0" applyFont="1" applyBorder="1" applyAlignment="1">
      <alignment horizontal="center" vertical="center" wrapText="1"/>
    </xf>
    <xf numFmtId="14" fontId="13" fillId="0" borderId="26" xfId="0" applyNumberFormat="1" applyFont="1" applyBorder="1" applyAlignment="1">
      <alignment horizontal="center" vertical="center" wrapText="1"/>
    </xf>
    <xf numFmtId="14" fontId="13" fillId="0" borderId="26" xfId="0" applyNumberFormat="1" applyFont="1" applyBorder="1" applyAlignment="1">
      <alignment horizontal="justify" vertical="center" wrapText="1"/>
    </xf>
    <xf numFmtId="0" fontId="14" fillId="0" borderId="36" xfId="0" applyFont="1" applyBorder="1" applyAlignment="1">
      <alignment horizontal="center" vertical="center" wrapText="1"/>
    </xf>
    <xf numFmtId="0" fontId="1" fillId="0" borderId="1" xfId="0" applyFont="1" applyBorder="1" applyAlignment="1">
      <alignment horizontal="center" vertical="center" wrapText="1"/>
    </xf>
    <xf numFmtId="10" fontId="2" fillId="2" borderId="1" xfId="0" applyNumberFormat="1" applyFont="1" applyFill="1" applyBorder="1" applyAlignment="1">
      <alignment horizontal="center" vertical="center" wrapText="1"/>
    </xf>
    <xf numFmtId="10" fontId="1" fillId="0" borderId="1" xfId="0" applyNumberFormat="1" applyFont="1" applyBorder="1" applyAlignment="1">
      <alignment horizontal="center" vertical="center" wrapText="1"/>
    </xf>
    <xf numFmtId="10" fontId="14" fillId="0" borderId="1" xfId="0" applyNumberFormat="1" applyFont="1" applyBorder="1" applyAlignment="1">
      <alignment horizontal="center" vertical="center" wrapText="1"/>
    </xf>
    <xf numFmtId="9" fontId="1" fillId="0" borderId="1" xfId="3" applyFont="1" applyBorder="1" applyAlignment="1">
      <alignment horizontal="center" vertical="center" wrapText="1"/>
    </xf>
    <xf numFmtId="0" fontId="13" fillId="2" borderId="40" xfId="0" applyFont="1" applyFill="1" applyBorder="1" applyAlignment="1">
      <alignment horizontal="justify" vertical="center" wrapText="1"/>
    </xf>
    <xf numFmtId="0" fontId="13" fillId="0" borderId="40" xfId="0" applyFont="1" applyBorder="1" applyAlignment="1">
      <alignment horizontal="justify" vertical="center" wrapText="1"/>
    </xf>
    <xf numFmtId="9" fontId="1" fillId="0" borderId="40" xfId="3" applyFont="1" applyBorder="1" applyAlignment="1">
      <alignment horizontal="center" vertical="center" wrapText="1"/>
    </xf>
    <xf numFmtId="10" fontId="14" fillId="0" borderId="40" xfId="0" applyNumberFormat="1" applyFont="1" applyBorder="1" applyAlignment="1">
      <alignment horizontal="center" vertical="center" wrapText="1"/>
    </xf>
    <xf numFmtId="0" fontId="14" fillId="0" borderId="40" xfId="0" applyFont="1" applyBorder="1" applyAlignment="1">
      <alignment horizontal="center" vertical="center" wrapText="1"/>
    </xf>
    <xf numFmtId="14" fontId="13" fillId="0" borderId="40" xfId="0" applyNumberFormat="1" applyFont="1" applyBorder="1" applyAlignment="1">
      <alignment horizontal="center" vertical="center" wrapText="1"/>
    </xf>
    <xf numFmtId="14" fontId="13" fillId="0" borderId="40" xfId="0" applyNumberFormat="1" applyFont="1" applyBorder="1" applyAlignment="1">
      <alignment horizontal="justify" vertical="center" wrapText="1"/>
    </xf>
    <xf numFmtId="0" fontId="7" fillId="2" borderId="26" xfId="0" applyFont="1" applyFill="1" applyBorder="1" applyAlignment="1">
      <alignment horizontal="center" vertical="center" wrapText="1"/>
    </xf>
    <xf numFmtId="14" fontId="13" fillId="2" borderId="26" xfId="0" applyNumberFormat="1" applyFont="1" applyFill="1" applyBorder="1" applyAlignment="1">
      <alignment horizontal="center" vertical="center" wrapText="1"/>
    </xf>
    <xf numFmtId="14" fontId="13" fillId="2" borderId="26" xfId="0" applyNumberFormat="1" applyFont="1" applyFill="1" applyBorder="1" applyAlignment="1">
      <alignment horizontal="justify" vertical="center" wrapText="1"/>
    </xf>
    <xf numFmtId="0" fontId="14" fillId="2" borderId="36" xfId="0" applyFont="1" applyFill="1" applyBorder="1" applyAlignment="1">
      <alignment horizontal="left" vertical="center" wrapText="1"/>
    </xf>
    <xf numFmtId="0" fontId="21" fillId="2" borderId="1" xfId="0" applyFont="1" applyFill="1" applyBorder="1" applyAlignment="1">
      <alignment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9" fontId="6" fillId="2" borderId="1" xfId="3" applyFont="1" applyFill="1" applyBorder="1" applyAlignment="1">
      <alignment horizontal="center" vertical="center" wrapText="1"/>
    </xf>
    <xf numFmtId="0" fontId="14" fillId="2" borderId="38" xfId="0" applyFont="1" applyFill="1" applyBorder="1" applyAlignment="1">
      <alignment horizontal="left" vertical="center" wrapText="1"/>
    </xf>
    <xf numFmtId="9" fontId="6" fillId="2" borderId="1" xfId="0" applyNumberFormat="1" applyFont="1" applyFill="1" applyBorder="1" applyAlignment="1">
      <alignment horizontal="center" vertical="center" wrapText="1"/>
    </xf>
    <xf numFmtId="0" fontId="14" fillId="2" borderId="41" xfId="0" applyFont="1" applyFill="1" applyBorder="1" applyAlignment="1">
      <alignment horizontal="left" vertical="center" wrapText="1"/>
    </xf>
    <xf numFmtId="164" fontId="25" fillId="9" borderId="47" xfId="5" applyFont="1" applyFill="1" applyBorder="1" applyAlignment="1" applyProtection="1">
      <alignment horizontal="center" vertical="center" wrapText="1"/>
    </xf>
    <xf numFmtId="164" fontId="23" fillId="10" borderId="46" xfId="5" applyFont="1" applyFill="1" applyBorder="1" applyAlignment="1" applyProtection="1">
      <alignment vertical="center" wrapText="1"/>
    </xf>
    <xf numFmtId="164" fontId="23" fillId="10" borderId="46" xfId="5" applyFont="1" applyFill="1" applyBorder="1" applyAlignment="1" applyProtection="1">
      <alignment horizontal="left" vertical="center" wrapText="1"/>
    </xf>
    <xf numFmtId="164" fontId="23" fillId="10" borderId="46" xfId="5" applyFont="1" applyFill="1" applyBorder="1" applyAlignment="1" applyProtection="1">
      <alignment horizontal="center" vertical="center" wrapText="1"/>
    </xf>
    <xf numFmtId="165" fontId="23" fillId="0" borderId="46" xfId="5" applyNumberFormat="1" applyFont="1" applyFill="1" applyBorder="1" applyAlignment="1" applyProtection="1">
      <alignment horizontal="center" vertical="center" wrapText="1"/>
    </xf>
    <xf numFmtId="166" fontId="23" fillId="10" borderId="46" xfId="5" applyNumberFormat="1" applyFont="1" applyFill="1" applyBorder="1" applyAlignment="1" applyProtection="1">
      <alignment horizontal="center" vertical="center" wrapText="1"/>
    </xf>
    <xf numFmtId="165" fontId="23" fillId="10" borderId="46" xfId="5" applyNumberFormat="1" applyFont="1" applyFill="1" applyBorder="1" applyAlignment="1" applyProtection="1">
      <alignment horizontal="center" vertical="center" wrapText="1"/>
    </xf>
    <xf numFmtId="166" fontId="23" fillId="10" borderId="46" xfId="5" applyNumberFormat="1" applyFont="1" applyFill="1" applyBorder="1" applyAlignment="1" applyProtection="1">
      <alignment horizontal="justify" vertical="center" wrapText="1"/>
    </xf>
    <xf numFmtId="167" fontId="23" fillId="10" borderId="46" xfId="5" applyNumberFormat="1" applyFont="1" applyFill="1" applyBorder="1" applyAlignment="1" applyProtection="1">
      <alignment horizontal="center" vertical="center" wrapText="1"/>
    </xf>
    <xf numFmtId="164" fontId="23" fillId="0" borderId="47" xfId="5" applyFont="1" applyFill="1" applyBorder="1" applyAlignment="1" applyProtection="1">
      <alignment vertical="center" wrapText="1"/>
    </xf>
    <xf numFmtId="164" fontId="23" fillId="0" borderId="46" xfId="5" applyFont="1" applyFill="1" applyBorder="1" applyAlignment="1" applyProtection="1">
      <alignment vertical="center" wrapText="1"/>
    </xf>
    <xf numFmtId="164" fontId="23" fillId="0" borderId="46" xfId="5" applyFont="1" applyFill="1" applyBorder="1" applyAlignment="1" applyProtection="1">
      <alignment horizontal="left" vertical="center" wrapText="1"/>
    </xf>
    <xf numFmtId="164" fontId="27" fillId="0" borderId="0" xfId="5" applyFont="1" applyFill="1" applyAlignment="1" applyProtection="1">
      <alignment horizontal="justify" vertical="center" wrapText="1"/>
    </xf>
    <xf numFmtId="0" fontId="14" fillId="2" borderId="16" xfId="0" applyFont="1" applyFill="1" applyBorder="1" applyAlignment="1">
      <alignment horizontal="left" vertical="center" wrapText="1"/>
    </xf>
    <xf numFmtId="0" fontId="14" fillId="0" borderId="16" xfId="0" applyFont="1" applyBorder="1" applyAlignment="1">
      <alignment horizontal="left" vertical="center" wrapText="1"/>
    </xf>
    <xf numFmtId="0" fontId="14" fillId="0" borderId="14" xfId="0" applyFont="1" applyBorder="1" applyAlignment="1">
      <alignment horizontal="left" vertical="center" wrapText="1"/>
    </xf>
    <xf numFmtId="0" fontId="2" fillId="0" borderId="0" xfId="0" applyFont="1" applyBorder="1" applyAlignment="1">
      <alignment horizontal="right" vertical="center" wrapText="1"/>
    </xf>
    <xf numFmtId="0" fontId="28" fillId="0" borderId="1" xfId="0" applyFont="1" applyBorder="1" applyAlignment="1">
      <alignment wrapText="1"/>
    </xf>
    <xf numFmtId="0" fontId="14" fillId="0" borderId="9" xfId="0" applyFont="1" applyBorder="1" applyAlignment="1">
      <alignment horizontal="center" vertical="center" wrapText="1"/>
    </xf>
    <xf numFmtId="9" fontId="1"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9" fontId="7" fillId="2" borderId="1" xfId="3" applyFont="1" applyFill="1" applyBorder="1" applyAlignment="1">
      <alignment horizontal="center" vertical="center" wrapText="1"/>
    </xf>
    <xf numFmtId="0" fontId="15" fillId="4" borderId="4" xfId="0" applyFont="1" applyFill="1" applyBorder="1" applyAlignment="1">
      <alignment horizontal="center" vertical="center" wrapText="1"/>
    </xf>
    <xf numFmtId="0" fontId="14" fillId="0" borderId="38" xfId="0" applyFont="1" applyBorder="1" applyAlignment="1">
      <alignment horizontal="left" vertical="center" wrapText="1"/>
    </xf>
    <xf numFmtId="0" fontId="8" fillId="4" borderId="6"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0" borderId="0" xfId="0" applyFont="1" applyBorder="1" applyAlignment="1">
      <alignment horizontal="left" vertical="top" wrapText="1"/>
    </xf>
    <xf numFmtId="0" fontId="5" fillId="0" borderId="0" xfId="0" applyFont="1" applyAlignment="1">
      <alignment horizontal="left" vertical="top" wrapText="1"/>
    </xf>
    <xf numFmtId="0" fontId="13" fillId="2"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3" fillId="0" borderId="1" xfId="0" applyNumberFormat="1" applyFont="1" applyBorder="1" applyAlignment="1">
      <alignment horizontal="left" vertical="top" wrapText="1"/>
    </xf>
    <xf numFmtId="10" fontId="1" fillId="2" borderId="1" xfId="0" applyNumberFormat="1" applyFont="1" applyFill="1" applyBorder="1" applyAlignment="1">
      <alignment horizontal="center" vertical="center" wrapText="1"/>
    </xf>
    <xf numFmtId="10" fontId="14"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7" fillId="0" borderId="1" xfId="0" applyFont="1" applyBorder="1" applyAlignment="1">
      <alignment horizontal="left" vertical="center" wrapText="1"/>
    </xf>
    <xf numFmtId="1" fontId="7" fillId="0" borderId="1" xfId="3" applyNumberFormat="1" applyFont="1" applyBorder="1" applyAlignment="1">
      <alignment horizontal="center" vertical="center" wrapText="1"/>
    </xf>
    <xf numFmtId="1" fontId="7" fillId="0" borderId="1" xfId="0" applyNumberFormat="1" applyFont="1" applyBorder="1" applyAlignment="1">
      <alignment horizontal="center" vertical="center" wrapText="1"/>
    </xf>
    <xf numFmtId="0" fontId="7" fillId="0" borderId="1" xfId="0" applyFont="1" applyBorder="1" applyAlignment="1">
      <alignment horizontal="justify" vertical="center" wrapText="1"/>
    </xf>
    <xf numFmtId="14" fontId="7" fillId="0" borderId="1" xfId="0" applyNumberFormat="1" applyFont="1" applyBorder="1" applyAlignment="1">
      <alignment horizontal="center" vertical="center" wrapText="1"/>
    </xf>
    <xf numFmtId="14" fontId="7" fillId="0" borderId="1" xfId="0" applyNumberFormat="1" applyFont="1" applyBorder="1" applyAlignment="1">
      <alignment horizontal="left" vertical="center" wrapText="1"/>
    </xf>
    <xf numFmtId="0" fontId="19" fillId="0" borderId="1" xfId="0" applyFont="1" applyBorder="1" applyAlignment="1">
      <alignment horizontal="justify" vertical="center" wrapText="1"/>
    </xf>
    <xf numFmtId="0" fontId="19" fillId="0" borderId="1" xfId="0" applyFont="1" applyBorder="1" applyAlignment="1">
      <alignment horizontal="left" vertical="center" wrapText="1"/>
    </xf>
    <xf numFmtId="1" fontId="19" fillId="0" borderId="1" xfId="0" applyNumberFormat="1" applyFont="1" applyBorder="1" applyAlignment="1">
      <alignment horizontal="center" vertical="center" wrapText="1"/>
    </xf>
    <xf numFmtId="14" fontId="19" fillId="0" borderId="1" xfId="0" applyNumberFormat="1" applyFont="1" applyBorder="1" applyAlignment="1">
      <alignment horizontal="center" vertical="center" wrapText="1"/>
    </xf>
    <xf numFmtId="14" fontId="19" fillId="0" borderId="1" xfId="0" applyNumberFormat="1" applyFont="1" applyBorder="1" applyAlignment="1">
      <alignment horizontal="left" vertical="center" wrapText="1"/>
    </xf>
    <xf numFmtId="14" fontId="19" fillId="0" borderId="1" xfId="0" applyNumberFormat="1" applyFont="1" applyBorder="1" applyAlignment="1">
      <alignment horizontal="justify" vertical="center" wrapText="1"/>
    </xf>
    <xf numFmtId="14" fontId="14" fillId="0" borderId="1" xfId="0" applyNumberFormat="1" applyFont="1" applyBorder="1" applyAlignment="1">
      <alignment horizontal="justify" vertical="center" wrapText="1"/>
    </xf>
    <xf numFmtId="0" fontId="13" fillId="2" borderId="26" xfId="0" applyFont="1" applyFill="1" applyBorder="1" applyAlignment="1">
      <alignment horizontal="left" vertical="top" wrapText="1"/>
    </xf>
    <xf numFmtId="0" fontId="7" fillId="2" borderId="26" xfId="0" applyFont="1" applyFill="1" applyBorder="1" applyAlignment="1">
      <alignment horizontal="left" vertical="center" wrapText="1"/>
    </xf>
    <xf numFmtId="0" fontId="13" fillId="2" borderId="40" xfId="0" applyFont="1" applyFill="1" applyBorder="1" applyAlignment="1">
      <alignment vertical="center" wrapText="1"/>
    </xf>
    <xf numFmtId="0" fontId="7" fillId="2" borderId="40" xfId="0" applyFont="1" applyFill="1" applyBorder="1" applyAlignment="1">
      <alignment horizontal="left" vertical="center" wrapText="1"/>
    </xf>
    <xf numFmtId="9" fontId="7" fillId="2" borderId="40" xfId="0" applyNumberFormat="1" applyFont="1" applyFill="1" applyBorder="1" applyAlignment="1">
      <alignment horizontal="center" vertical="center" wrapText="1"/>
    </xf>
    <xf numFmtId="9" fontId="14" fillId="2" borderId="40" xfId="0" applyNumberFormat="1" applyFont="1" applyFill="1" applyBorder="1" applyAlignment="1">
      <alignment horizontal="center" vertical="center" wrapText="1"/>
    </xf>
    <xf numFmtId="14" fontId="14" fillId="2" borderId="40" xfId="0" applyNumberFormat="1" applyFont="1" applyFill="1" applyBorder="1" applyAlignment="1">
      <alignment horizontal="center" vertical="center" wrapText="1"/>
    </xf>
    <xf numFmtId="14" fontId="14" fillId="2" borderId="40" xfId="0" applyNumberFormat="1" applyFont="1" applyFill="1" applyBorder="1" applyAlignment="1">
      <alignment horizontal="left" vertical="center" wrapText="1"/>
    </xf>
    <xf numFmtId="0" fontId="4" fillId="0" borderId="17" xfId="0" applyFont="1" applyBorder="1" applyAlignment="1">
      <alignment horizontal="left" vertical="center" wrapText="1"/>
    </xf>
    <xf numFmtId="0" fontId="4" fillId="2" borderId="17" xfId="0" applyFont="1" applyFill="1" applyBorder="1" applyAlignment="1">
      <alignment horizontal="left" vertical="center"/>
    </xf>
    <xf numFmtId="0" fontId="4" fillId="2" borderId="17" xfId="0" applyFont="1" applyFill="1" applyBorder="1" applyAlignment="1">
      <alignment horizontal="left" vertical="center" wrapText="1"/>
    </xf>
    <xf numFmtId="0" fontId="1" fillId="0" borderId="26" xfId="0" applyFont="1" applyBorder="1" applyAlignment="1">
      <alignment horizontal="left" vertical="center" wrapText="1"/>
    </xf>
    <xf numFmtId="0" fontId="7" fillId="2" borderId="26" xfId="0" applyFont="1" applyFill="1" applyBorder="1" applyAlignment="1">
      <alignment horizontal="left" vertical="top" wrapText="1"/>
    </xf>
    <xf numFmtId="0" fontId="7" fillId="0" borderId="26" xfId="0" applyFont="1" applyFill="1" applyBorder="1" applyAlignment="1">
      <alignment horizontal="left" vertical="top" wrapText="1"/>
    </xf>
    <xf numFmtId="14" fontId="13" fillId="0" borderId="26" xfId="0" applyNumberFormat="1" applyFont="1" applyBorder="1" applyAlignment="1">
      <alignment horizontal="left" vertical="top" wrapText="1"/>
    </xf>
    <xf numFmtId="0" fontId="14" fillId="0" borderId="36" xfId="0" applyFont="1" applyBorder="1" applyAlignment="1">
      <alignment horizontal="left" vertical="top" wrapText="1"/>
    </xf>
    <xf numFmtId="0" fontId="14" fillId="0" borderId="38" xfId="0" applyFont="1" applyBorder="1" applyAlignment="1">
      <alignment horizontal="left" vertical="top" wrapText="1"/>
    </xf>
    <xf numFmtId="0" fontId="7" fillId="0" borderId="38" xfId="0" applyFont="1" applyBorder="1" applyAlignment="1">
      <alignment horizontal="left" vertical="top" wrapText="1"/>
    </xf>
    <xf numFmtId="0" fontId="14" fillId="2" borderId="40" xfId="0" applyFont="1" applyFill="1" applyBorder="1" applyAlignment="1">
      <alignment horizontal="left" vertical="center" wrapText="1"/>
    </xf>
    <xf numFmtId="0" fontId="1" fillId="0" borderId="40" xfId="0" applyFont="1" applyBorder="1" applyAlignment="1">
      <alignment horizontal="justify" vertical="center" wrapText="1"/>
    </xf>
    <xf numFmtId="14" fontId="14" fillId="0" borderId="40" xfId="0" applyNumberFormat="1" applyFont="1" applyBorder="1" applyAlignment="1">
      <alignment horizontal="left" vertical="top" wrapText="1"/>
    </xf>
    <xf numFmtId="0" fontId="14" fillId="0" borderId="41" xfId="0" applyFont="1" applyBorder="1" applyAlignment="1">
      <alignment horizontal="left" vertical="top" wrapText="1"/>
    </xf>
    <xf numFmtId="9" fontId="7" fillId="0" borderId="1" xfId="0" applyNumberFormat="1" applyFont="1" applyBorder="1" applyAlignment="1">
      <alignment horizontal="center" vertical="center" wrapText="1"/>
    </xf>
    <xf numFmtId="9" fontId="7" fillId="0" borderId="1" xfId="3" applyFont="1" applyBorder="1" applyAlignment="1">
      <alignment horizontal="center" vertical="center" wrapText="1"/>
    </xf>
    <xf numFmtId="0" fontId="7" fillId="0" borderId="9" xfId="0" applyFont="1" applyBorder="1" applyAlignment="1">
      <alignment horizontal="center" vertical="center" wrapText="1"/>
    </xf>
    <xf numFmtId="9" fontId="7" fillId="0" borderId="9" xfId="0" applyNumberFormat="1" applyFont="1" applyBorder="1" applyAlignment="1">
      <alignment horizontal="center" vertical="center" wrapText="1"/>
    </xf>
    <xf numFmtId="0" fontId="7" fillId="0" borderId="26" xfId="0" applyFont="1" applyBorder="1" applyAlignment="1">
      <alignment horizontal="center" vertical="center" wrapText="1"/>
    </xf>
    <xf numFmtId="9" fontId="7" fillId="0" borderId="26" xfId="0" applyNumberFormat="1" applyFont="1" applyBorder="1" applyAlignment="1">
      <alignment horizontal="center" vertical="center" wrapText="1"/>
    </xf>
    <xf numFmtId="14" fontId="14" fillId="0" borderId="40" xfId="0" applyNumberFormat="1" applyFont="1" applyBorder="1" applyAlignment="1">
      <alignment horizontal="center" vertical="center" wrapText="1"/>
    </xf>
    <xf numFmtId="9" fontId="7" fillId="0" borderId="26" xfId="3" applyFont="1" applyBorder="1" applyAlignment="1">
      <alignment horizontal="center" vertical="center" wrapText="1"/>
    </xf>
    <xf numFmtId="9" fontId="14" fillId="0" borderId="1" xfId="3" applyFont="1" applyBorder="1" applyAlignment="1">
      <alignment horizontal="center" vertical="center" wrapText="1"/>
    </xf>
    <xf numFmtId="0" fontId="7" fillId="2" borderId="1" xfId="3" applyNumberFormat="1"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9" fontId="1" fillId="2" borderId="1" xfId="3" applyFont="1" applyFill="1" applyBorder="1" applyAlignment="1">
      <alignment horizontal="center" vertical="center" wrapText="1"/>
    </xf>
    <xf numFmtId="0" fontId="13" fillId="2" borderId="40" xfId="0" applyFont="1" applyFill="1" applyBorder="1" applyAlignment="1">
      <alignment horizontal="justify" vertical="top" wrapText="1"/>
    </xf>
    <xf numFmtId="9" fontId="1" fillId="2" borderId="40" xfId="3" applyFont="1" applyFill="1" applyBorder="1" applyAlignment="1">
      <alignment horizontal="center" vertical="center" wrapText="1"/>
    </xf>
    <xf numFmtId="14" fontId="14" fillId="0" borderId="40" xfId="0" applyNumberFormat="1" applyFont="1" applyBorder="1" applyAlignment="1">
      <alignment horizontal="center" vertical="top" wrapText="1"/>
    </xf>
    <xf numFmtId="0" fontId="13" fillId="2" borderId="26" xfId="0" applyFont="1" applyFill="1" applyBorder="1" applyAlignment="1">
      <alignment vertical="center" wrapText="1"/>
    </xf>
    <xf numFmtId="0" fontId="7" fillId="0" borderId="26" xfId="0" applyFont="1" applyBorder="1" applyAlignment="1">
      <alignment horizontal="left" vertical="center" wrapText="1"/>
    </xf>
    <xf numFmtId="0" fontId="14" fillId="0" borderId="36" xfId="0" applyFont="1" applyBorder="1" applyAlignment="1">
      <alignment horizontal="left" vertical="center" wrapText="1"/>
    </xf>
    <xf numFmtId="0" fontId="13" fillId="2" borderId="40" xfId="0" applyFont="1" applyFill="1" applyBorder="1" applyAlignment="1">
      <alignment horizontal="left" vertical="center" wrapText="1"/>
    </xf>
    <xf numFmtId="9" fontId="1" fillId="0" borderId="40" xfId="0" applyNumberFormat="1" applyFont="1" applyBorder="1" applyAlignment="1">
      <alignment horizontal="center" vertical="center" wrapText="1"/>
    </xf>
    <xf numFmtId="14" fontId="14" fillId="0" borderId="40" xfId="0" applyNumberFormat="1" applyFont="1" applyBorder="1" applyAlignment="1">
      <alignment horizontal="left" vertical="center" wrapText="1"/>
    </xf>
    <xf numFmtId="0" fontId="14" fillId="0" borderId="41" xfId="0" applyFont="1" applyBorder="1" applyAlignment="1">
      <alignment horizontal="left" vertical="center" wrapText="1"/>
    </xf>
    <xf numFmtId="49" fontId="13" fillId="0" borderId="1" xfId="4" applyNumberFormat="1" applyFont="1" applyBorder="1" applyAlignment="1">
      <alignment horizontal="center" vertical="center" wrapText="1"/>
    </xf>
    <xf numFmtId="49" fontId="13" fillId="2" borderId="1" xfId="4" applyNumberFormat="1" applyFont="1" applyFill="1" applyBorder="1" applyAlignment="1">
      <alignment horizontal="center" vertical="center" wrapText="1"/>
    </xf>
    <xf numFmtId="0" fontId="13" fillId="0" borderId="1" xfId="0" applyFont="1" applyBorder="1" applyAlignment="1">
      <alignment vertical="center" wrapText="1"/>
    </xf>
    <xf numFmtId="0" fontId="8" fillId="4" borderId="30" xfId="0" applyFont="1" applyFill="1" applyBorder="1" applyAlignment="1">
      <alignment horizontal="center" vertical="center" wrapText="1"/>
    </xf>
    <xf numFmtId="9" fontId="13" fillId="2" borderId="1" xfId="3" applyFont="1" applyFill="1" applyBorder="1" applyAlignment="1">
      <alignment horizontal="center" vertical="center" wrapText="1"/>
    </xf>
    <xf numFmtId="14" fontId="13" fillId="0" borderId="1" xfId="0" applyNumberFormat="1" applyFont="1" applyBorder="1" applyAlignment="1">
      <alignment horizontal="center" vertical="center" wrapText="1"/>
    </xf>
    <xf numFmtId="14" fontId="13" fillId="0" borderId="1" xfId="0" applyNumberFormat="1" applyFont="1" applyBorder="1" applyAlignment="1">
      <alignment horizontal="justify" vertical="center" wrapText="1"/>
    </xf>
    <xf numFmtId="14" fontId="14" fillId="0" borderId="1" xfId="0" applyNumberFormat="1" applyFont="1" applyBorder="1" applyAlignment="1">
      <alignment horizontal="center" vertical="center" wrapText="1"/>
    </xf>
    <xf numFmtId="14" fontId="14" fillId="0" borderId="1" xfId="0" applyNumberFormat="1" applyFont="1" applyBorder="1" applyAlignment="1">
      <alignment horizontal="left" vertical="center" wrapText="1"/>
    </xf>
    <xf numFmtId="0" fontId="14" fillId="0" borderId="1" xfId="0" applyFont="1" applyBorder="1" applyAlignment="1">
      <alignment horizontal="left" vertical="center" wrapText="1"/>
    </xf>
    <xf numFmtId="0" fontId="13" fillId="2" borderId="1" xfId="0" applyFont="1" applyFill="1" applyBorder="1" applyAlignment="1">
      <alignmen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14" fillId="2" borderId="0" xfId="0" applyFont="1" applyFill="1" applyAlignment="1">
      <alignment horizontal="left" vertical="center" wrapText="1"/>
    </xf>
    <xf numFmtId="1" fontId="14" fillId="2" borderId="1" xfId="0" applyNumberFormat="1" applyFont="1" applyFill="1" applyBorder="1" applyAlignment="1">
      <alignment horizontal="center" vertical="center" wrapText="1"/>
    </xf>
    <xf numFmtId="0" fontId="13" fillId="2" borderId="8" xfId="0" applyFont="1" applyFill="1" applyBorder="1" applyAlignment="1">
      <alignment vertical="center" wrapText="1"/>
    </xf>
    <xf numFmtId="1" fontId="7" fillId="2" borderId="1" xfId="0" applyNumberFormat="1" applyFont="1" applyFill="1" applyBorder="1" applyAlignment="1">
      <alignment horizontal="center" vertical="center" wrapText="1"/>
    </xf>
    <xf numFmtId="9" fontId="7" fillId="2" borderId="1" xfId="0" applyNumberFormat="1" applyFont="1" applyFill="1" applyBorder="1" applyAlignment="1">
      <alignment horizontal="center" vertical="center" wrapText="1"/>
    </xf>
    <xf numFmtId="0" fontId="13" fillId="2" borderId="1" xfId="0" applyFont="1" applyFill="1" applyBorder="1" applyAlignment="1">
      <alignment horizontal="justify" vertical="center" wrapText="1"/>
    </xf>
    <xf numFmtId="1" fontId="13" fillId="2" borderId="1" xfId="1" applyNumberFormat="1" applyFont="1" applyFill="1" applyBorder="1" applyAlignment="1">
      <alignment horizontal="center" vertical="center" wrapText="1"/>
    </xf>
    <xf numFmtId="1" fontId="13" fillId="0" borderId="1" xfId="0" applyNumberFormat="1" applyFont="1" applyBorder="1" applyAlignment="1">
      <alignment horizontal="center" vertical="center" wrapText="1"/>
    </xf>
    <xf numFmtId="0" fontId="14" fillId="0" borderId="1" xfId="0" applyFont="1" applyBorder="1" applyAlignment="1">
      <alignment horizontal="left" vertical="center" wrapText="1"/>
    </xf>
    <xf numFmtId="1" fontId="7" fillId="0" borderId="9" xfId="0" applyNumberFormat="1" applyFont="1" applyBorder="1" applyAlignment="1">
      <alignment horizontal="center" vertical="center" wrapText="1"/>
    </xf>
    <xf numFmtId="0" fontId="4" fillId="0" borderId="57" xfId="0" applyFont="1" applyBorder="1" applyAlignment="1">
      <alignment horizontal="left" vertical="center" wrapText="1"/>
    </xf>
    <xf numFmtId="0" fontId="4" fillId="2" borderId="58" xfId="0" applyFont="1" applyFill="1" applyBorder="1" applyAlignment="1">
      <alignment horizontal="left" vertical="center"/>
    </xf>
    <xf numFmtId="0" fontId="4" fillId="0" borderId="58" xfId="0" applyFont="1" applyBorder="1" applyAlignment="1">
      <alignment horizontal="left" vertical="center" wrapText="1"/>
    </xf>
    <xf numFmtId="0" fontId="4" fillId="0" borderId="59" xfId="0" applyFont="1" applyBorder="1" applyAlignment="1">
      <alignment horizontal="left" vertical="center" wrapText="1"/>
    </xf>
    <xf numFmtId="10" fontId="28" fillId="0" borderId="1" xfId="0" applyNumberFormat="1" applyFont="1" applyBorder="1" applyAlignment="1">
      <alignment horizontal="center"/>
    </xf>
    <xf numFmtId="10" fontId="29" fillId="2" borderId="1" xfId="0" applyNumberFormat="1" applyFont="1" applyFill="1" applyBorder="1" applyAlignment="1">
      <alignment horizontal="center" vertical="center"/>
    </xf>
    <xf numFmtId="0" fontId="8" fillId="4" borderId="4"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13" fillId="0" borderId="9" xfId="0" applyFont="1" applyBorder="1" applyAlignment="1">
      <alignment horizontal="left" vertical="center" wrapText="1"/>
    </xf>
    <xf numFmtId="0" fontId="5" fillId="4" borderId="4" xfId="0" applyFont="1" applyFill="1" applyBorder="1" applyAlignment="1">
      <alignment horizontal="center" vertical="center" wrapText="1"/>
    </xf>
    <xf numFmtId="0" fontId="2" fillId="0" borderId="0" xfId="0" applyFont="1" applyAlignment="1">
      <alignment horizontal="center" vertical="top" wrapText="1"/>
    </xf>
    <xf numFmtId="0" fontId="1" fillId="0" borderId="0" xfId="0" applyFont="1" applyAlignment="1">
      <alignment horizontal="center" vertical="center" wrapText="1"/>
    </xf>
    <xf numFmtId="0" fontId="5" fillId="0" borderId="0" xfId="0" applyFont="1" applyAlignment="1">
      <alignment horizontal="left" vertical="top" wrapText="1"/>
    </xf>
    <xf numFmtId="0" fontId="13" fillId="0" borderId="9" xfId="0" applyFont="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 fillId="2" borderId="1" xfId="0" applyFont="1" applyFill="1" applyBorder="1" applyAlignment="1">
      <alignment horizontal="center" vertical="center" wrapText="1"/>
    </xf>
    <xf numFmtId="0" fontId="1" fillId="0" borderId="0" xfId="0" applyFont="1" applyAlignment="1">
      <alignment vertical="center" wrapText="1"/>
    </xf>
    <xf numFmtId="0" fontId="2" fillId="0" borderId="0" xfId="0" applyFont="1" applyAlignment="1">
      <alignment vertical="top" wrapText="1"/>
    </xf>
    <xf numFmtId="0" fontId="4" fillId="2" borderId="1" xfId="0" applyFont="1" applyFill="1" applyBorder="1" applyAlignment="1">
      <alignment horizontal="left" vertical="center" wrapText="1"/>
    </xf>
    <xf numFmtId="9" fontId="7" fillId="0" borderId="9" xfId="3" applyFont="1" applyBorder="1" applyAlignment="1">
      <alignment horizontal="center" vertical="center" wrapText="1"/>
    </xf>
    <xf numFmtId="9" fontId="1" fillId="0" borderId="0" xfId="3" applyFont="1" applyAlignment="1">
      <alignment horizontal="center" vertical="center" wrapText="1"/>
    </xf>
    <xf numFmtId="14" fontId="21" fillId="2" borderId="1" xfId="0" applyNumberFormat="1" applyFont="1" applyFill="1" applyBorder="1" applyAlignment="1">
      <alignment horizontal="center" vertical="center" wrapText="1"/>
    </xf>
    <xf numFmtId="14" fontId="21" fillId="2" borderId="1" xfId="0" applyNumberFormat="1" applyFont="1" applyFill="1" applyBorder="1" applyAlignment="1">
      <alignment horizontal="justify" vertical="center" wrapText="1"/>
    </xf>
    <xf numFmtId="0" fontId="22" fillId="2" borderId="38" xfId="0" applyFont="1" applyFill="1" applyBorder="1" applyAlignment="1">
      <alignment horizontal="left" vertical="center" wrapText="1"/>
    </xf>
    <xf numFmtId="14" fontId="21" fillId="2" borderId="40" xfId="0" applyNumberFormat="1" applyFont="1" applyFill="1" applyBorder="1" applyAlignment="1">
      <alignment horizontal="center" vertical="center" wrapText="1"/>
    </xf>
    <xf numFmtId="14" fontId="21" fillId="2" borderId="40" xfId="0" applyNumberFormat="1" applyFont="1" applyFill="1" applyBorder="1" applyAlignment="1">
      <alignment horizontal="justify" vertical="center" wrapText="1"/>
    </xf>
    <xf numFmtId="0" fontId="7" fillId="0" borderId="9" xfId="0" applyFont="1" applyBorder="1" applyAlignment="1">
      <alignment horizontal="left" vertical="center" wrapText="1"/>
    </xf>
    <xf numFmtId="0" fontId="8" fillId="4" borderId="60" xfId="0" applyFont="1" applyFill="1" applyBorder="1" applyAlignment="1">
      <alignment horizontal="center" vertical="center" wrapText="1"/>
    </xf>
    <xf numFmtId="9" fontId="1" fillId="2" borderId="26" xfId="3" applyFont="1" applyFill="1" applyBorder="1" applyAlignment="1">
      <alignment horizontal="center" vertical="center" wrapText="1"/>
    </xf>
    <xf numFmtId="165" fontId="23" fillId="2" borderId="46" xfId="5" applyNumberFormat="1" applyFont="1" applyFill="1" applyBorder="1" applyAlignment="1">
      <alignment horizontal="center" vertical="center" wrapText="1"/>
    </xf>
    <xf numFmtId="166" fontId="23" fillId="11" borderId="46" xfId="5" applyNumberFormat="1" applyFont="1" applyFill="1" applyBorder="1" applyAlignment="1">
      <alignment horizontal="center" vertical="center" wrapText="1"/>
    </xf>
    <xf numFmtId="165" fontId="23" fillId="11" borderId="46" xfId="5" applyNumberFormat="1" applyFont="1" applyFill="1" applyBorder="1" applyAlignment="1">
      <alignment horizontal="center" vertical="center" wrapText="1"/>
    </xf>
    <xf numFmtId="165" fontId="23" fillId="12" borderId="46" xfId="5" applyNumberFormat="1"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Border="1" applyAlignment="1">
      <alignment vertical="center" wrapText="1"/>
    </xf>
    <xf numFmtId="0" fontId="13" fillId="0" borderId="26" xfId="0" applyNumberFormat="1" applyFont="1" applyFill="1" applyBorder="1" applyAlignment="1">
      <alignment vertical="center" wrapText="1"/>
    </xf>
    <xf numFmtId="0" fontId="13" fillId="0" borderId="26" xfId="0" applyFont="1" applyFill="1" applyBorder="1" applyAlignment="1">
      <alignment vertical="center" wrapText="1"/>
    </xf>
    <xf numFmtId="0" fontId="7" fillId="0" borderId="26" xfId="0" applyFont="1" applyFill="1" applyBorder="1" applyAlignment="1">
      <alignment horizontal="left" vertical="center" wrapText="1"/>
    </xf>
    <xf numFmtId="1" fontId="7" fillId="0" borderId="26" xfId="3" applyNumberFormat="1" applyFont="1" applyFill="1" applyBorder="1" applyAlignment="1">
      <alignment horizontal="center" vertical="center" wrapText="1"/>
    </xf>
    <xf numFmtId="9" fontId="1" fillId="0" borderId="26" xfId="0" applyNumberFormat="1" applyFont="1" applyBorder="1" applyAlignment="1">
      <alignment horizontal="center" vertical="center" wrapText="1"/>
    </xf>
    <xf numFmtId="14" fontId="13" fillId="0" borderId="26" xfId="0" applyNumberFormat="1" applyFont="1" applyFill="1" applyBorder="1" applyAlignment="1">
      <alignment horizontal="center" vertical="center" wrapText="1"/>
    </xf>
    <xf numFmtId="14" fontId="13" fillId="0" borderId="26" xfId="0" applyNumberFormat="1" applyFont="1" applyFill="1" applyBorder="1" applyAlignment="1">
      <alignment horizontal="justify" vertical="center" wrapText="1"/>
    </xf>
    <xf numFmtId="0" fontId="14" fillId="0" borderId="38" xfId="0" applyFont="1" applyFill="1" applyBorder="1" applyAlignment="1">
      <alignment horizontal="left" vertical="center" wrapText="1"/>
    </xf>
    <xf numFmtId="0" fontId="14" fillId="0" borderId="38" xfId="0" applyFont="1" applyFill="1" applyBorder="1" applyAlignment="1">
      <alignment horizontal="justify" vertical="center" wrapText="1"/>
    </xf>
    <xf numFmtId="0" fontId="13" fillId="0" borderId="40" xfId="0" applyNumberFormat="1" applyFont="1" applyBorder="1" applyAlignment="1">
      <alignment vertical="center" wrapText="1"/>
    </xf>
    <xf numFmtId="0" fontId="23" fillId="0" borderId="1" xfId="0" applyFont="1" applyBorder="1" applyAlignment="1">
      <alignment horizontal="justify" vertical="center" wrapText="1"/>
    </xf>
    <xf numFmtId="0" fontId="14" fillId="13" borderId="1" xfId="0" applyFont="1" applyFill="1" applyBorder="1" applyAlignment="1">
      <alignment vertical="center" wrapText="1"/>
    </xf>
    <xf numFmtId="0" fontId="23" fillId="0" borderId="40" xfId="0" applyFont="1" applyBorder="1" applyAlignment="1">
      <alignment horizontal="justify" vertical="center" wrapText="1"/>
    </xf>
    <xf numFmtId="0" fontId="7" fillId="2" borderId="8" xfId="0" applyFont="1" applyFill="1" applyBorder="1" applyAlignment="1">
      <alignment horizontal="left" vertical="center" wrapText="1"/>
    </xf>
    <xf numFmtId="9" fontId="7" fillId="2" borderId="8" xfId="0" applyNumberFormat="1" applyFont="1" applyFill="1" applyBorder="1" applyAlignment="1">
      <alignment horizontal="left" vertical="center" wrapText="1"/>
    </xf>
    <xf numFmtId="0" fontId="23" fillId="13" borderId="1" xfId="0" applyFont="1" applyFill="1" applyBorder="1" applyAlignment="1">
      <alignment horizontal="justify" vertical="center" wrapText="1"/>
    </xf>
    <xf numFmtId="0" fontId="5" fillId="2" borderId="4" xfId="0" applyFont="1" applyFill="1" applyBorder="1" applyAlignment="1">
      <alignment horizontal="center" vertical="center" wrapText="1"/>
    </xf>
    <xf numFmtId="9" fontId="13" fillId="2" borderId="26" xfId="0" applyNumberFormat="1" applyFont="1" applyFill="1" applyBorder="1" applyAlignment="1">
      <alignment horizontal="center" vertical="center" wrapText="1"/>
    </xf>
    <xf numFmtId="0" fontId="8" fillId="4" borderId="6" xfId="0" applyFont="1" applyFill="1" applyBorder="1" applyAlignment="1">
      <alignment horizontal="center" vertical="center" wrapText="1"/>
    </xf>
    <xf numFmtId="0" fontId="5" fillId="0" borderId="0" xfId="0" applyFont="1" applyAlignment="1">
      <alignment horizontal="left" vertical="top" wrapText="1"/>
    </xf>
    <xf numFmtId="0" fontId="14" fillId="2" borderId="1" xfId="0" applyFont="1" applyFill="1" applyBorder="1" applyAlignment="1">
      <alignment horizontal="left" vertical="center" wrapText="1"/>
    </xf>
    <xf numFmtId="0" fontId="13" fillId="0" borderId="1" xfId="0" applyFont="1" applyBorder="1" applyAlignment="1">
      <alignment horizontal="left" vertical="top" wrapText="1"/>
    </xf>
    <xf numFmtId="0" fontId="14" fillId="0" borderId="1" xfId="0" applyFont="1" applyBorder="1" applyAlignment="1">
      <alignment horizontal="left" vertical="center" wrapText="1"/>
    </xf>
    <xf numFmtId="0" fontId="1" fillId="0" borderId="0" xfId="0" applyFont="1" applyAlignment="1">
      <alignment horizontal="center" vertical="center" wrapText="1"/>
    </xf>
    <xf numFmtId="0" fontId="5" fillId="0" borderId="0" xfId="0" applyFont="1" applyAlignment="1">
      <alignment horizontal="left" vertical="top" wrapText="1"/>
    </xf>
    <xf numFmtId="0" fontId="5" fillId="4" borderId="4" xfId="0" applyFont="1" applyFill="1" applyBorder="1" applyAlignment="1">
      <alignment horizontal="center" vertical="center" wrapText="1"/>
    </xf>
    <xf numFmtId="0" fontId="14" fillId="0" borderId="1" xfId="0" applyFont="1" applyBorder="1" applyAlignment="1">
      <alignment horizontal="left" vertical="center" wrapText="1"/>
    </xf>
    <xf numFmtId="0" fontId="32" fillId="0" borderId="0" xfId="0" applyFont="1" applyAlignment="1">
      <alignment horizontal="center" vertical="center" wrapText="1"/>
    </xf>
    <xf numFmtId="0" fontId="7" fillId="2" borderId="1" xfId="0" applyFont="1" applyFill="1" applyBorder="1" applyAlignment="1">
      <alignment horizontal="justify" vertical="center" wrapText="1"/>
    </xf>
    <xf numFmtId="0" fontId="19" fillId="2" borderId="1" xfId="0" applyFont="1" applyFill="1" applyBorder="1" applyAlignment="1">
      <alignment horizontal="justify" vertical="center" wrapText="1"/>
    </xf>
    <xf numFmtId="0" fontId="1" fillId="2" borderId="1" xfId="0" applyFont="1" applyFill="1" applyBorder="1" applyAlignment="1">
      <alignment horizontal="justify" vertical="center" wrapText="1"/>
    </xf>
    <xf numFmtId="0" fontId="1" fillId="0" borderId="9" xfId="0" applyFont="1" applyBorder="1" applyAlignment="1">
      <alignment horizontal="justify" vertical="center" wrapText="1"/>
    </xf>
    <xf numFmtId="9" fontId="14" fillId="0" borderId="9" xfId="0" applyNumberFormat="1" applyFont="1" applyBorder="1" applyAlignment="1">
      <alignment horizontal="center" vertical="center" wrapText="1"/>
    </xf>
    <xf numFmtId="9" fontId="14" fillId="0" borderId="9" xfId="3" applyFont="1" applyBorder="1" applyAlignment="1">
      <alignment horizontal="center" vertical="center" wrapText="1"/>
    </xf>
    <xf numFmtId="9" fontId="27" fillId="0" borderId="0" xfId="3" applyFont="1" applyAlignment="1">
      <alignment horizontal="center" vertical="center" wrapText="1"/>
    </xf>
    <xf numFmtId="9" fontId="4" fillId="0" borderId="0" xfId="0" applyNumberFormat="1" applyFont="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Border="1" applyAlignment="1">
      <alignment horizontal="left" vertical="top" wrapText="1"/>
    </xf>
    <xf numFmtId="0" fontId="15" fillId="0" borderId="1" xfId="0" applyFont="1" applyBorder="1" applyAlignment="1">
      <alignment horizontal="center" vertical="center" wrapText="1"/>
    </xf>
    <xf numFmtId="0" fontId="14" fillId="2" borderId="1" xfId="0" applyFont="1" applyFill="1" applyBorder="1" applyAlignment="1">
      <alignment horizontal="left" vertical="center" wrapText="1"/>
    </xf>
    <xf numFmtId="0" fontId="23" fillId="0" borderId="9" xfId="0" applyFont="1" applyBorder="1" applyAlignment="1">
      <alignment horizontal="justify" vertical="center" wrapText="1"/>
    </xf>
    <xf numFmtId="14" fontId="14" fillId="0" borderId="9" xfId="0" applyNumberFormat="1" applyFont="1" applyBorder="1" applyAlignment="1">
      <alignment horizontal="center" vertical="center" wrapText="1"/>
    </xf>
    <xf numFmtId="0" fontId="14" fillId="2" borderId="9" xfId="0" applyFont="1" applyFill="1" applyBorder="1" applyAlignment="1">
      <alignment horizontal="justify" vertical="center" wrapText="1"/>
    </xf>
    <xf numFmtId="0" fontId="14" fillId="0" borderId="63" xfId="0" applyFont="1" applyBorder="1" applyAlignment="1">
      <alignment horizontal="center" vertical="center" wrapText="1"/>
    </xf>
    <xf numFmtId="9" fontId="14" fillId="2" borderId="1" xfId="3" applyFont="1" applyFill="1" applyBorder="1" applyAlignment="1">
      <alignment horizontal="center" vertical="center" wrapText="1"/>
    </xf>
    <xf numFmtId="0" fontId="13" fillId="0" borderId="40" xfId="0" applyFont="1" applyBorder="1" applyAlignment="1">
      <alignment vertical="center" wrapText="1"/>
    </xf>
    <xf numFmtId="0" fontId="33" fillId="10" borderId="46" xfId="0" applyFont="1" applyFill="1" applyBorder="1" applyAlignment="1">
      <alignment vertical="top" wrapText="1"/>
    </xf>
    <xf numFmtId="164" fontId="35" fillId="0" borderId="0" xfId="5" applyFont="1" applyFill="1" applyAlignment="1" applyProtection="1">
      <alignment horizontal="center" vertical="center" wrapText="1"/>
    </xf>
    <xf numFmtId="164" fontId="35" fillId="0" borderId="46" xfId="5" applyFont="1" applyFill="1" applyBorder="1" applyAlignment="1" applyProtection="1">
      <alignment horizontal="center" vertical="center" wrapText="1"/>
    </xf>
    <xf numFmtId="0" fontId="21" fillId="2" borderId="26" xfId="0" applyFont="1" applyFill="1" applyBorder="1" applyAlignment="1">
      <alignment vertical="center" wrapText="1"/>
    </xf>
    <xf numFmtId="0" fontId="6" fillId="2" borderId="26" xfId="0" applyFont="1" applyFill="1" applyBorder="1" applyAlignment="1">
      <alignment horizontal="left" vertical="center" wrapText="1"/>
    </xf>
    <xf numFmtId="0" fontId="6" fillId="2" borderId="26" xfId="0" applyFont="1" applyFill="1" applyBorder="1" applyAlignment="1">
      <alignment horizontal="center" vertical="center" wrapText="1"/>
    </xf>
    <xf numFmtId="14" fontId="21" fillId="2" borderId="26" xfId="0" applyNumberFormat="1" applyFont="1" applyFill="1" applyBorder="1" applyAlignment="1">
      <alignment horizontal="center" vertical="center" wrapText="1"/>
    </xf>
    <xf numFmtId="14" fontId="21" fillId="2" borderId="26" xfId="0" applyNumberFormat="1" applyFont="1" applyFill="1" applyBorder="1" applyAlignment="1">
      <alignment horizontal="justify" vertical="center" wrapText="1"/>
    </xf>
    <xf numFmtId="0" fontId="22" fillId="2" borderId="36" xfId="0" applyFont="1" applyFill="1" applyBorder="1" applyAlignment="1">
      <alignment horizontal="left" vertical="center" wrapText="1"/>
    </xf>
    <xf numFmtId="0" fontId="21" fillId="2" borderId="40" xfId="0" applyFont="1" applyFill="1" applyBorder="1" applyAlignment="1">
      <alignment vertical="center" wrapText="1"/>
    </xf>
    <xf numFmtId="0" fontId="6" fillId="2" borderId="40" xfId="0" applyFont="1" applyFill="1" applyBorder="1" applyAlignment="1">
      <alignment horizontal="left" vertical="center" wrapText="1"/>
    </xf>
    <xf numFmtId="1" fontId="6" fillId="2" borderId="40" xfId="0" applyNumberFormat="1" applyFont="1" applyFill="1" applyBorder="1" applyAlignment="1">
      <alignment horizontal="center" vertical="center" wrapText="1"/>
    </xf>
    <xf numFmtId="9" fontId="6" fillId="2" borderId="40" xfId="3" applyFont="1" applyFill="1" applyBorder="1" applyAlignment="1">
      <alignment horizontal="center" vertical="center" wrapText="1"/>
    </xf>
    <xf numFmtId="0" fontId="22" fillId="2" borderId="41" xfId="0" applyFont="1" applyFill="1" applyBorder="1" applyAlignment="1">
      <alignment horizontal="left" vertical="center" wrapText="1"/>
    </xf>
    <xf numFmtId="0" fontId="21" fillId="0" borderId="61" xfId="0" applyFont="1" applyBorder="1" applyAlignment="1">
      <alignment vertical="center" wrapText="1"/>
    </xf>
    <xf numFmtId="0" fontId="6" fillId="0" borderId="61" xfId="0" applyFont="1" applyBorder="1" applyAlignment="1">
      <alignment horizontal="left" vertical="center" wrapText="1"/>
    </xf>
    <xf numFmtId="0" fontId="6" fillId="0" borderId="61" xfId="0" applyFont="1" applyBorder="1" applyAlignment="1">
      <alignment horizontal="center" vertical="center" wrapText="1"/>
    </xf>
    <xf numFmtId="9" fontId="6" fillId="0" borderId="61" xfId="0" applyNumberFormat="1" applyFont="1" applyBorder="1" applyAlignment="1">
      <alignment horizontal="center" vertical="center" wrapText="1"/>
    </xf>
    <xf numFmtId="14" fontId="21" fillId="2" borderId="61" xfId="0" applyNumberFormat="1" applyFont="1" applyFill="1" applyBorder="1" applyAlignment="1">
      <alignment horizontal="center" vertical="center" wrapText="1"/>
    </xf>
    <xf numFmtId="14" fontId="21" fillId="2" borderId="61" xfId="0" applyNumberFormat="1" applyFont="1" applyFill="1" applyBorder="1" applyAlignment="1">
      <alignment horizontal="justify" vertical="center" wrapText="1"/>
    </xf>
    <xf numFmtId="0" fontId="22" fillId="0" borderId="62" xfId="0" applyFont="1" applyBorder="1" applyAlignment="1">
      <alignment horizontal="left" vertical="center" wrapText="1"/>
    </xf>
    <xf numFmtId="0" fontId="1" fillId="0" borderId="0" xfId="0" applyFont="1" applyBorder="1" applyAlignment="1">
      <alignment horizontal="justify" vertical="center" wrapText="1"/>
    </xf>
    <xf numFmtId="9" fontId="6" fillId="0" borderId="0" xfId="0" applyNumberFormat="1" applyFont="1" applyBorder="1" applyAlignment="1">
      <alignment horizontal="center" vertical="center" wrapText="1"/>
    </xf>
    <xf numFmtId="0" fontId="22" fillId="0" borderId="1" xfId="0" applyFont="1" applyBorder="1" applyAlignment="1">
      <alignment horizontal="center" vertical="center" wrapText="1"/>
    </xf>
    <xf numFmtId="0" fontId="22" fillId="0" borderId="61"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40" xfId="0" applyFont="1" applyBorder="1" applyAlignment="1">
      <alignment horizontal="center" vertical="center" wrapText="1"/>
    </xf>
    <xf numFmtId="0" fontId="21" fillId="0" borderId="60" xfId="0" applyFont="1" applyBorder="1" applyAlignment="1">
      <alignment horizontal="center" vertical="center" wrapText="1"/>
    </xf>
    <xf numFmtId="0" fontId="21" fillId="2" borderId="61" xfId="0" applyFont="1" applyFill="1" applyBorder="1" applyAlignment="1">
      <alignment vertical="center" wrapText="1"/>
    </xf>
    <xf numFmtId="0" fontId="31" fillId="0" borderId="26" xfId="0" applyFont="1" applyBorder="1" applyAlignment="1">
      <alignment horizontal="center" vertical="center" wrapText="1"/>
    </xf>
    <xf numFmtId="0" fontId="1" fillId="0" borderId="1" xfId="0" applyFont="1" applyBorder="1" applyAlignment="1">
      <alignment horizontal="center" vertical="center" wrapText="1"/>
    </xf>
    <xf numFmtId="9" fontId="14" fillId="0" borderId="0" xfId="0" applyNumberFormat="1" applyFont="1" applyAlignment="1">
      <alignment horizontal="center" vertical="center" wrapText="1"/>
    </xf>
    <xf numFmtId="1" fontId="7" fillId="2" borderId="9" xfId="0" applyNumberFormat="1" applyFont="1" applyFill="1" applyBorder="1" applyAlignment="1">
      <alignment horizontal="center" vertical="center" wrapText="1"/>
    </xf>
    <xf numFmtId="0" fontId="14" fillId="0" borderId="1" xfId="0" applyFont="1" applyBorder="1" applyAlignment="1">
      <alignment horizontal="left" vertical="center" wrapText="1"/>
    </xf>
    <xf numFmtId="0" fontId="13" fillId="2" borderId="1"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4" fillId="0" borderId="38" xfId="0" applyFont="1" applyBorder="1" applyAlignment="1">
      <alignment horizontal="center" vertical="center" wrapText="1"/>
    </xf>
    <xf numFmtId="0" fontId="14" fillId="0" borderId="41" xfId="0" applyFont="1" applyBorder="1" applyAlignment="1">
      <alignment horizontal="center" vertical="center" wrapText="1"/>
    </xf>
    <xf numFmtId="0" fontId="1"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60" xfId="0" applyFont="1" applyBorder="1" applyAlignment="1">
      <alignment horizontal="center" vertical="top" wrapText="1"/>
    </xf>
    <xf numFmtId="0" fontId="13" fillId="0" borderId="61" xfId="0" applyFont="1" applyBorder="1" applyAlignment="1">
      <alignment horizontal="left" vertical="top" wrapText="1"/>
    </xf>
    <xf numFmtId="0" fontId="13" fillId="0" borderId="61" xfId="0" applyFont="1" applyBorder="1" applyAlignment="1">
      <alignment vertical="center" wrapText="1"/>
    </xf>
    <xf numFmtId="0" fontId="13" fillId="0" borderId="61" xfId="0" applyNumberFormat="1" applyFont="1" applyBorder="1" applyAlignment="1">
      <alignment vertical="center" wrapText="1"/>
    </xf>
    <xf numFmtId="0" fontId="13" fillId="0" borderId="61" xfId="0" applyFont="1" applyBorder="1" applyAlignment="1">
      <alignment horizontal="left" vertical="center" wrapText="1"/>
    </xf>
    <xf numFmtId="0" fontId="13" fillId="2" borderId="61" xfId="0" applyFont="1" applyFill="1" applyBorder="1" applyAlignment="1">
      <alignment horizontal="left" vertical="center" wrapText="1"/>
    </xf>
    <xf numFmtId="1" fontId="13" fillId="2" borderId="61" xfId="0" applyNumberFormat="1" applyFont="1" applyFill="1" applyBorder="1" applyAlignment="1">
      <alignment horizontal="center" vertical="center" wrapText="1"/>
    </xf>
    <xf numFmtId="9" fontId="1" fillId="2" borderId="61" xfId="3" applyFont="1" applyFill="1" applyBorder="1" applyAlignment="1">
      <alignment horizontal="center" vertical="center" wrapText="1"/>
    </xf>
    <xf numFmtId="10" fontId="14" fillId="0" borderId="61" xfId="0" applyNumberFormat="1" applyFont="1" applyBorder="1" applyAlignment="1">
      <alignment horizontal="center" vertical="center" wrapText="1"/>
    </xf>
    <xf numFmtId="0" fontId="14" fillId="0" borderId="61" xfId="0" applyFont="1" applyBorder="1" applyAlignment="1">
      <alignment horizontal="center" vertical="center" wrapText="1"/>
    </xf>
    <xf numFmtId="14" fontId="13" fillId="0" borderId="61" xfId="0" applyNumberFormat="1" applyFont="1" applyBorder="1" applyAlignment="1">
      <alignment horizontal="center" vertical="center" wrapText="1"/>
    </xf>
    <xf numFmtId="14" fontId="13" fillId="0" borderId="61" xfId="0" applyNumberFormat="1" applyFont="1" applyBorder="1" applyAlignment="1">
      <alignment horizontal="justify" vertical="center" wrapText="1"/>
    </xf>
    <xf numFmtId="0" fontId="14" fillId="0" borderId="62" xfId="0" applyFont="1" applyBorder="1" applyAlignment="1">
      <alignment horizontal="center" vertical="center" wrapText="1"/>
    </xf>
    <xf numFmtId="49" fontId="13" fillId="14" borderId="1" xfId="4" applyNumberFormat="1" applyFont="1" applyFill="1" applyBorder="1" applyAlignment="1">
      <alignment horizontal="center" vertical="center" wrapText="1"/>
    </xf>
    <xf numFmtId="0" fontId="7" fillId="14" borderId="1" xfId="0" applyFont="1" applyFill="1" applyBorder="1" applyAlignment="1">
      <alignment horizontal="center" vertical="center" wrapText="1"/>
    </xf>
    <xf numFmtId="1" fontId="13" fillId="14" borderId="1" xfId="0" applyNumberFormat="1" applyFont="1" applyFill="1" applyBorder="1" applyAlignment="1">
      <alignment horizontal="center" vertical="center" wrapText="1"/>
    </xf>
    <xf numFmtId="9" fontId="7" fillId="2" borderId="9"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0" fontId="13" fillId="0" borderId="1" xfId="0" applyFont="1" applyBorder="1" applyAlignment="1">
      <alignment horizontal="left" vertical="top" wrapText="1"/>
    </xf>
    <xf numFmtId="0" fontId="8" fillId="4" borderId="8" xfId="0" applyFont="1" applyFill="1" applyBorder="1" applyAlignment="1">
      <alignment horizontal="center" vertical="center" wrapText="1"/>
    </xf>
    <xf numFmtId="0" fontId="13" fillId="0" borderId="1" xfId="0" applyFont="1" applyBorder="1" applyAlignment="1">
      <alignment horizontal="justify" vertical="center" wrapText="1"/>
    </xf>
    <xf numFmtId="0" fontId="14" fillId="0" borderId="1" xfId="0" applyFont="1" applyBorder="1" applyAlignment="1">
      <alignment horizontal="center" vertical="center" wrapText="1"/>
    </xf>
    <xf numFmtId="0" fontId="8" fillId="4" borderId="42"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8" fillId="4" borderId="55"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5" fillId="2" borderId="3" xfId="0" applyFont="1" applyFill="1" applyBorder="1" applyAlignment="1">
      <alignment horizontal="center" vertical="center" wrapText="1"/>
    </xf>
    <xf numFmtId="164" fontId="25" fillId="9" borderId="46" xfId="5" applyFont="1" applyFill="1" applyBorder="1" applyAlignment="1" applyProtection="1">
      <alignment horizontal="center" vertical="center" wrapText="1"/>
    </xf>
    <xf numFmtId="0" fontId="14" fillId="0" borderId="1" xfId="0" applyFont="1" applyBorder="1" applyAlignment="1">
      <alignment horizontal="center" vertical="top" wrapText="1"/>
    </xf>
    <xf numFmtId="0" fontId="23" fillId="2" borderId="1" xfId="0" applyFont="1" applyFill="1" applyBorder="1" applyAlignment="1">
      <alignment horizontal="justify" vertical="center" wrapText="1"/>
    </xf>
    <xf numFmtId="0" fontId="1" fillId="0" borderId="0" xfId="0" applyFont="1" applyAlignment="1">
      <alignment horizontal="center" vertical="center" wrapText="1"/>
    </xf>
    <xf numFmtId="0" fontId="2" fillId="0" borderId="3" xfId="0" applyFont="1" applyBorder="1" applyAlignment="1">
      <alignment horizontal="center" vertical="top" wrapText="1"/>
    </xf>
    <xf numFmtId="0" fontId="2" fillId="0" borderId="5" xfId="0" applyFont="1" applyBorder="1" applyAlignment="1">
      <alignment horizontal="center" vertical="top" wrapText="1"/>
    </xf>
    <xf numFmtId="0" fontId="2" fillId="0" borderId="52" xfId="0" applyFont="1" applyBorder="1" applyAlignment="1">
      <alignment horizontal="center" vertical="top"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7" xfId="0" applyFont="1" applyBorder="1" applyAlignment="1">
      <alignment horizontal="center" vertical="center" wrapText="1"/>
    </xf>
    <xf numFmtId="0" fontId="2" fillId="0" borderId="0" xfId="0" applyFont="1" applyAlignment="1">
      <alignment horizontal="center" vertical="top" wrapText="1"/>
    </xf>
    <xf numFmtId="0" fontId="5" fillId="0" borderId="0" xfId="0" applyFont="1" applyAlignment="1">
      <alignment horizontal="left" vertical="top" wrapText="1"/>
    </xf>
    <xf numFmtId="0" fontId="8" fillId="3" borderId="3"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4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42" xfId="0" applyFont="1" applyFill="1" applyBorder="1" applyAlignment="1">
      <alignment horizontal="center" vertical="center" wrapText="1"/>
    </xf>
    <xf numFmtId="0" fontId="8" fillId="4" borderId="4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51" xfId="0" applyFont="1" applyFill="1" applyBorder="1" applyAlignment="1">
      <alignment horizontal="center" vertical="center" wrapText="1"/>
    </xf>
    <xf numFmtId="0" fontId="13" fillId="0" borderId="8"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9" xfId="0" applyFont="1" applyBorder="1" applyAlignment="1">
      <alignment horizontal="center" vertical="center" wrapText="1"/>
    </xf>
    <xf numFmtId="0" fontId="13" fillId="2" borderId="8"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0" borderId="8" xfId="0" applyFont="1" applyBorder="1" applyAlignment="1">
      <alignment horizontal="center" vertical="top" wrapText="1"/>
    </xf>
    <xf numFmtId="0" fontId="13" fillId="0" borderId="25" xfId="0" applyFont="1" applyBorder="1" applyAlignment="1">
      <alignment horizontal="center" vertical="top" wrapText="1"/>
    </xf>
    <xf numFmtId="0" fontId="13" fillId="0" borderId="9" xfId="0" applyFont="1" applyBorder="1" applyAlignment="1">
      <alignment horizontal="center" vertical="top" wrapText="1"/>
    </xf>
    <xf numFmtId="0" fontId="13" fillId="0" borderId="8" xfId="0" applyFont="1" applyBorder="1" applyAlignment="1">
      <alignment horizontal="left" vertical="top" wrapText="1"/>
    </xf>
    <xf numFmtId="0" fontId="13" fillId="0" borderId="9" xfId="0" applyFont="1" applyBorder="1" applyAlignment="1">
      <alignment horizontal="left" vertical="top" wrapText="1"/>
    </xf>
    <xf numFmtId="0" fontId="13"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2" fillId="0" borderId="11" xfId="0" applyFont="1" applyBorder="1" applyAlignment="1">
      <alignment horizontal="center" vertical="top" wrapText="1"/>
    </xf>
    <xf numFmtId="0" fontId="2" fillId="0" borderId="12" xfId="0" applyFont="1" applyBorder="1" applyAlignment="1">
      <alignment horizontal="center" vertical="top" wrapText="1"/>
    </xf>
    <xf numFmtId="0" fontId="2" fillId="0" borderId="13" xfId="0" applyFont="1" applyBorder="1" applyAlignment="1">
      <alignment horizontal="center" vertical="top" wrapText="1"/>
    </xf>
    <xf numFmtId="0" fontId="2" fillId="0" borderId="10" xfId="0" applyFont="1" applyBorder="1" applyAlignment="1">
      <alignment horizontal="center" vertical="top" wrapText="1"/>
    </xf>
    <xf numFmtId="0" fontId="2" fillId="0" borderId="14" xfId="0" applyFont="1" applyBorder="1" applyAlignment="1">
      <alignment horizontal="center" vertical="top" wrapText="1"/>
    </xf>
    <xf numFmtId="0" fontId="2" fillId="0" borderId="15" xfId="0" applyFont="1" applyBorder="1" applyAlignment="1">
      <alignment horizontal="center" vertical="top" wrapText="1"/>
    </xf>
    <xf numFmtId="0" fontId="9" fillId="4" borderId="7"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5" xfId="0" applyFont="1" applyBorder="1" applyAlignment="1">
      <alignment horizontal="center" vertical="center" wrapText="1"/>
    </xf>
    <xf numFmtId="0" fontId="8" fillId="3"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2" borderId="1" xfId="0" applyFont="1" applyFill="1" applyBorder="1" applyAlignment="1">
      <alignment horizontal="left" wrapText="1"/>
    </xf>
    <xf numFmtId="0" fontId="2" fillId="0" borderId="1" xfId="0" applyFont="1" applyBorder="1" applyAlignment="1">
      <alignment horizontal="center" vertical="top"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13" fillId="0" borderId="1" xfId="0" applyNumberFormat="1" applyFont="1" applyBorder="1" applyAlignment="1">
      <alignment horizontal="left" vertical="center" wrapText="1"/>
    </xf>
    <xf numFmtId="0" fontId="13" fillId="0" borderId="16"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1" xfId="0" applyNumberFormat="1" applyFont="1" applyBorder="1" applyAlignment="1">
      <alignment horizontal="left" wrapText="1"/>
    </xf>
    <xf numFmtId="0" fontId="3" fillId="0" borderId="0" xfId="0" applyFont="1" applyBorder="1" applyAlignment="1">
      <alignment horizontal="center" vertical="center" wrapText="1"/>
    </xf>
    <xf numFmtId="0" fontId="2" fillId="0" borderId="0" xfId="0" applyFont="1" applyBorder="1" applyAlignment="1">
      <alignment horizontal="center" vertical="top" wrapText="1"/>
    </xf>
    <xf numFmtId="0" fontId="5" fillId="0" borderId="0" xfId="0" applyFont="1" applyBorder="1" applyAlignment="1">
      <alignment horizontal="left" vertical="top" wrapText="1"/>
    </xf>
    <xf numFmtId="0" fontId="5" fillId="4" borderId="2" xfId="0" applyFont="1" applyFill="1" applyBorder="1" applyAlignment="1">
      <alignment horizontal="center" vertical="center" wrapText="1"/>
    </xf>
    <xf numFmtId="0" fontId="8" fillId="4" borderId="44" xfId="0" applyFont="1" applyFill="1" applyBorder="1" applyAlignment="1">
      <alignment horizontal="center" vertical="center" wrapText="1"/>
    </xf>
    <xf numFmtId="0" fontId="13" fillId="0" borderId="1" xfId="0" applyFont="1" applyBorder="1" applyAlignment="1">
      <alignment horizontal="left" wrapText="1"/>
    </xf>
    <xf numFmtId="0" fontId="2" fillId="0" borderId="40" xfId="0" applyFont="1" applyBorder="1" applyAlignment="1">
      <alignment horizontal="center" vertical="top" wrapText="1"/>
    </xf>
    <xf numFmtId="0" fontId="2" fillId="0" borderId="41" xfId="0" applyFont="1" applyBorder="1" applyAlignment="1">
      <alignment horizontal="center" vertical="top" wrapText="1"/>
    </xf>
    <xf numFmtId="0" fontId="5" fillId="0" borderId="0" xfId="0" applyFont="1" applyAlignment="1">
      <alignment horizontal="center" vertical="top" wrapText="1"/>
    </xf>
    <xf numFmtId="0" fontId="8" fillId="4" borderId="3"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0" fillId="0" borderId="19"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14" xfId="0" applyBorder="1" applyAlignment="1">
      <alignment horizontal="center" vertical="center" wrapText="1"/>
    </xf>
    <xf numFmtId="0" fontId="0" fillId="0" borderId="20" xfId="0" applyBorder="1" applyAlignment="1">
      <alignment horizontal="center" vertical="center" wrapText="1"/>
    </xf>
    <xf numFmtId="0" fontId="0" fillId="0" borderId="15" xfId="0" applyBorder="1" applyAlignment="1">
      <alignment horizontal="center" vertical="center" wrapText="1"/>
    </xf>
    <xf numFmtId="0" fontId="1" fillId="0" borderId="0" xfId="0" applyFont="1" applyBorder="1" applyAlignment="1">
      <alignment horizontal="center" vertical="top"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4" fillId="2" borderId="1" xfId="0" applyFont="1" applyFill="1" applyBorder="1" applyAlignment="1">
      <alignment horizontal="left" vertical="center" wrapText="1"/>
    </xf>
    <xf numFmtId="0" fontId="14" fillId="2" borderId="40" xfId="0" applyFont="1" applyFill="1" applyBorder="1" applyAlignment="1">
      <alignment horizontal="left" vertical="center" wrapText="1"/>
    </xf>
    <xf numFmtId="0" fontId="13" fillId="0" borderId="1" xfId="0" applyFont="1" applyBorder="1" applyAlignment="1">
      <alignment horizontal="left" vertical="top" wrapText="1"/>
    </xf>
    <xf numFmtId="0" fontId="8" fillId="3" borderId="31"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2" fillId="0" borderId="2" xfId="0" applyFont="1" applyBorder="1" applyAlignment="1">
      <alignment horizontal="center" vertical="top" wrapText="1"/>
    </xf>
    <xf numFmtId="0" fontId="2" fillId="0" borderId="7" xfId="0" applyFont="1" applyBorder="1" applyAlignment="1">
      <alignment horizontal="center" vertical="top" wrapText="1"/>
    </xf>
    <xf numFmtId="0" fontId="2" fillId="0" borderId="51" xfId="0" applyFont="1" applyBorder="1" applyAlignment="1">
      <alignment horizontal="center" vertical="top" wrapText="1"/>
    </xf>
    <xf numFmtId="0" fontId="3" fillId="0" borderId="3"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51" xfId="0" applyFont="1" applyBorder="1" applyAlignment="1">
      <alignment horizontal="center" vertical="center" wrapText="1"/>
    </xf>
    <xf numFmtId="0" fontId="9" fillId="4" borderId="26"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9" fillId="4" borderId="36" xfId="0" applyFont="1" applyFill="1" applyBorder="1" applyAlignment="1">
      <alignment horizontal="center" vertical="center" wrapText="1"/>
    </xf>
    <xf numFmtId="0" fontId="9" fillId="4" borderId="54" xfId="0" applyFont="1" applyFill="1" applyBorder="1" applyAlignment="1">
      <alignment horizontal="center" vertical="center" wrapText="1"/>
    </xf>
    <xf numFmtId="0" fontId="15" fillId="0" borderId="1" xfId="0" applyFont="1" applyBorder="1" applyAlignment="1">
      <alignment horizontal="center" vertical="center" wrapText="1"/>
    </xf>
    <xf numFmtId="0" fontId="5" fillId="4" borderId="45" xfId="0" applyFont="1" applyFill="1" applyBorder="1" applyAlignment="1">
      <alignment horizontal="center" vertical="center" wrapText="1"/>
    </xf>
    <xf numFmtId="0" fontId="9" fillId="4" borderId="45"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8" xfId="0" applyFont="1" applyBorder="1" applyAlignment="1">
      <alignment horizontal="left" vertical="center" wrapText="1"/>
    </xf>
    <xf numFmtId="0" fontId="14" fillId="0" borderId="25" xfId="0" applyFont="1" applyBorder="1" applyAlignment="1">
      <alignment horizontal="left" vertical="center" wrapText="1"/>
    </xf>
    <xf numFmtId="0" fontId="14" fillId="0" borderId="9" xfId="0" applyFont="1" applyBorder="1" applyAlignment="1">
      <alignment horizontal="left" vertical="center" wrapText="1"/>
    </xf>
    <xf numFmtId="0" fontId="13" fillId="0" borderId="25" xfId="0" applyFont="1" applyBorder="1" applyAlignment="1">
      <alignment horizontal="left" vertical="center" wrapText="1"/>
    </xf>
    <xf numFmtId="0" fontId="14" fillId="2" borderId="8" xfId="0" applyFont="1" applyFill="1" applyBorder="1" applyAlignment="1">
      <alignment horizontal="left" vertical="center" wrapText="1"/>
    </xf>
    <xf numFmtId="0" fontId="14" fillId="2" borderId="9"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7" fillId="0" borderId="0" xfId="0" applyFont="1" applyAlignment="1">
      <alignment horizontal="center" vertical="top" wrapText="1"/>
    </xf>
    <xf numFmtId="0" fontId="13" fillId="0" borderId="56" xfId="0" applyFont="1" applyBorder="1" applyAlignment="1">
      <alignment horizontal="center" vertical="center" wrapText="1"/>
    </xf>
    <xf numFmtId="0" fontId="13" fillId="0" borderId="40" xfId="0" applyFont="1" applyBorder="1" applyAlignment="1">
      <alignment horizontal="center" vertical="center" wrapText="1"/>
    </xf>
    <xf numFmtId="0" fontId="14" fillId="0" borderId="40" xfId="0" applyFont="1" applyBorder="1" applyAlignment="1">
      <alignment horizontal="left" vertical="center" wrapText="1"/>
    </xf>
    <xf numFmtId="0" fontId="14" fillId="0" borderId="38" xfId="0" applyFont="1" applyBorder="1" applyAlignment="1">
      <alignment horizontal="center" vertical="center" wrapText="1"/>
    </xf>
    <xf numFmtId="0" fontId="14" fillId="0" borderId="41" xfId="0" applyFont="1" applyBorder="1" applyAlignment="1">
      <alignment horizontal="center" vertical="center" wrapText="1"/>
    </xf>
    <xf numFmtId="0" fontId="5" fillId="4" borderId="18" xfId="0" applyFont="1" applyFill="1" applyBorder="1" applyAlignment="1">
      <alignment horizontal="center" vertical="center" wrapText="1"/>
    </xf>
    <xf numFmtId="0" fontId="13" fillId="0" borderId="11" xfId="0" applyNumberFormat="1" applyFont="1" applyBorder="1" applyAlignment="1">
      <alignment horizontal="left" vertical="center" wrapText="1"/>
    </xf>
    <xf numFmtId="0" fontId="13" fillId="0" borderId="13" xfId="0" applyNumberFormat="1" applyFont="1" applyBorder="1" applyAlignment="1">
      <alignment horizontal="left" vertical="center" wrapText="1"/>
    </xf>
    <xf numFmtId="0" fontId="13" fillId="0" borderId="8" xfId="0" applyNumberFormat="1" applyFont="1" applyBorder="1" applyAlignment="1">
      <alignment horizontal="left" vertical="center" wrapText="1"/>
    </xf>
    <xf numFmtId="0" fontId="13" fillId="0" borderId="25" xfId="0" applyNumberFormat="1" applyFont="1" applyBorder="1" applyAlignment="1">
      <alignment horizontal="left" vertical="center" wrapText="1"/>
    </xf>
    <xf numFmtId="0" fontId="13" fillId="0" borderId="9" xfId="0" applyNumberFormat="1" applyFont="1" applyBorder="1" applyAlignment="1">
      <alignment horizontal="left" vertical="center" wrapText="1"/>
    </xf>
    <xf numFmtId="0" fontId="13" fillId="0" borderId="26" xfId="0" applyFont="1" applyBorder="1" applyAlignment="1">
      <alignment horizontal="center" vertical="center" wrapText="1"/>
    </xf>
    <xf numFmtId="0" fontId="13" fillId="0" borderId="26" xfId="0" applyFont="1" applyBorder="1" applyAlignment="1">
      <alignment horizontal="left" vertical="center" wrapText="1"/>
    </xf>
    <xf numFmtId="0" fontId="20" fillId="6" borderId="31" xfId="0" applyFont="1" applyFill="1" applyBorder="1" applyAlignment="1">
      <alignment horizontal="center" vertical="center" wrapText="1"/>
    </xf>
    <xf numFmtId="0" fontId="20" fillId="6" borderId="34" xfId="0" applyFont="1" applyFill="1" applyBorder="1" applyAlignment="1">
      <alignment horizontal="center" vertical="center" wrapText="1"/>
    </xf>
    <xf numFmtId="0" fontId="2" fillId="0" borderId="19" xfId="0" applyFont="1" applyBorder="1" applyAlignment="1">
      <alignment horizontal="center" vertical="top" wrapText="1"/>
    </xf>
    <xf numFmtId="0" fontId="2" fillId="0" borderId="20" xfId="0" applyFont="1" applyBorder="1" applyAlignment="1">
      <alignment horizontal="center" vertical="top" wrapText="1"/>
    </xf>
    <xf numFmtId="0" fontId="20" fillId="6" borderId="26"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2" borderId="26"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6" borderId="32" xfId="0" applyFont="1" applyFill="1" applyBorder="1" applyAlignment="1">
      <alignment horizontal="center" vertical="center" wrapText="1"/>
    </xf>
    <xf numFmtId="0" fontId="20" fillId="6" borderId="25" xfId="0" applyFont="1" applyFill="1" applyBorder="1" applyAlignment="1">
      <alignment horizontal="center" vertical="center" wrapText="1"/>
    </xf>
    <xf numFmtId="0" fontId="20" fillId="6"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3" fillId="0" borderId="26" xfId="0" applyNumberFormat="1" applyFont="1" applyBorder="1" applyAlignment="1">
      <alignment horizontal="left" vertical="center" wrapText="1"/>
    </xf>
    <xf numFmtId="0" fontId="20" fillId="6" borderId="33" xfId="0" applyFont="1" applyFill="1" applyBorder="1" applyAlignment="1">
      <alignment horizontal="center" vertical="center" wrapText="1"/>
    </xf>
    <xf numFmtId="0" fontId="20" fillId="6" borderId="35" xfId="0" applyFont="1" applyFill="1" applyBorder="1" applyAlignment="1">
      <alignment horizontal="center" vertical="center" wrapText="1"/>
    </xf>
    <xf numFmtId="164" fontId="23" fillId="0" borderId="46" xfId="5" applyFont="1" applyFill="1" applyBorder="1" applyAlignment="1" applyProtection="1">
      <alignment horizontal="left" vertical="center" wrapText="1"/>
    </xf>
    <xf numFmtId="164" fontId="25" fillId="8" borderId="46" xfId="5" applyFont="1" applyFill="1" applyBorder="1" applyAlignment="1" applyProtection="1">
      <alignment horizontal="center" vertical="center" wrapText="1"/>
    </xf>
    <xf numFmtId="164" fontId="25" fillId="7" borderId="46" xfId="5" applyFont="1" applyFill="1" applyBorder="1" applyAlignment="1" applyProtection="1">
      <alignment horizontal="center" vertical="center" wrapText="1"/>
    </xf>
    <xf numFmtId="164" fontId="23" fillId="0" borderId="48" xfId="5" applyFont="1" applyFill="1" applyBorder="1" applyAlignment="1" applyProtection="1">
      <alignment horizontal="left" vertical="center" wrapText="1"/>
    </xf>
    <xf numFmtId="0" fontId="26" fillId="9" borderId="46" xfId="0" applyFont="1" applyFill="1" applyBorder="1" applyAlignment="1">
      <alignment horizontal="center" vertical="center" wrapText="1"/>
    </xf>
    <xf numFmtId="164" fontId="27" fillId="0" borderId="49" xfId="5" applyFont="1" applyFill="1" applyBorder="1" applyAlignment="1" applyProtection="1">
      <alignment horizontal="center" vertical="top" wrapText="1"/>
    </xf>
    <xf numFmtId="0" fontId="21" fillId="0" borderId="26" xfId="0" applyFont="1" applyBorder="1" applyAlignment="1">
      <alignment horizontal="left" vertical="center" wrapText="1"/>
    </xf>
    <xf numFmtId="0" fontId="21" fillId="0" borderId="1" xfId="0" applyFont="1" applyBorder="1" applyAlignment="1">
      <alignment horizontal="left" vertical="center" wrapText="1"/>
    </xf>
    <xf numFmtId="0" fontId="21" fillId="0" borderId="40" xfId="0" applyFont="1" applyBorder="1" applyAlignment="1">
      <alignment horizontal="left" vertical="center" wrapText="1"/>
    </xf>
    <xf numFmtId="0" fontId="21" fillId="0" borderId="31"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39" xfId="0" applyFont="1" applyBorder="1" applyAlignment="1">
      <alignment horizontal="center" vertical="center" wrapText="1"/>
    </xf>
    <xf numFmtId="0" fontId="0" fillId="0" borderId="10" xfId="0" applyBorder="1" applyAlignment="1">
      <alignment horizontal="center"/>
    </xf>
    <xf numFmtId="0" fontId="9" fillId="2" borderId="11" xfId="0" applyFont="1" applyFill="1" applyBorder="1" applyAlignment="1">
      <alignment horizontal="center" vertical="top" wrapText="1"/>
    </xf>
    <xf numFmtId="0" fontId="9" fillId="2" borderId="12" xfId="0" applyFont="1" applyFill="1" applyBorder="1" applyAlignment="1">
      <alignment horizontal="center" vertical="top" wrapText="1"/>
    </xf>
    <xf numFmtId="0" fontId="9" fillId="2" borderId="13" xfId="0" applyFont="1" applyFill="1" applyBorder="1" applyAlignment="1">
      <alignment horizontal="center" vertical="top" wrapText="1"/>
    </xf>
    <xf numFmtId="0" fontId="9" fillId="2" borderId="10" xfId="0" applyFont="1" applyFill="1" applyBorder="1" applyAlignment="1">
      <alignment horizontal="center" vertical="top" wrapText="1"/>
    </xf>
    <xf numFmtId="0" fontId="9" fillId="2" borderId="14" xfId="0" applyFont="1" applyFill="1" applyBorder="1" applyAlignment="1">
      <alignment horizontal="center" vertical="top" wrapText="1"/>
    </xf>
    <xf numFmtId="0" fontId="9" fillId="2" borderId="15" xfId="0" applyFont="1" applyFill="1" applyBorder="1" applyAlignment="1">
      <alignment horizontal="center" vertical="top" wrapText="1"/>
    </xf>
    <xf numFmtId="0" fontId="9" fillId="2" borderId="1" xfId="0" applyFont="1" applyFill="1" applyBorder="1" applyAlignment="1">
      <alignment horizontal="center" vertical="center" wrapText="1"/>
    </xf>
    <xf numFmtId="0" fontId="28" fillId="0" borderId="16" xfId="0" applyFont="1" applyBorder="1" applyAlignment="1">
      <alignment horizontal="center" vertical="center"/>
    </xf>
    <xf numFmtId="0" fontId="28" fillId="0" borderId="50" xfId="0" applyFont="1" applyBorder="1" applyAlignment="1">
      <alignment horizontal="center" vertical="center"/>
    </xf>
    <xf numFmtId="0" fontId="29" fillId="2" borderId="1" xfId="0" applyFont="1" applyFill="1" applyBorder="1" applyAlignment="1">
      <alignment horizontal="left"/>
    </xf>
    <xf numFmtId="0" fontId="29" fillId="2" borderId="16" xfId="0" applyFont="1" applyFill="1" applyBorder="1" applyAlignment="1">
      <alignment horizontal="left"/>
    </xf>
    <xf numFmtId="0" fontId="29" fillId="2" borderId="50" xfId="0" applyFont="1" applyFill="1" applyBorder="1" applyAlignment="1">
      <alignment horizontal="left"/>
    </xf>
    <xf numFmtId="0" fontId="30" fillId="2" borderId="1" xfId="0" applyFont="1" applyFill="1" applyBorder="1" applyAlignment="1">
      <alignment horizontal="left"/>
    </xf>
    <xf numFmtId="0" fontId="28" fillId="0" borderId="16" xfId="0" applyFont="1" applyBorder="1" applyAlignment="1">
      <alignment horizontal="center"/>
    </xf>
    <xf numFmtId="0" fontId="28" fillId="0" borderId="50" xfId="0" applyFont="1" applyBorder="1" applyAlignment="1">
      <alignment horizontal="center"/>
    </xf>
    <xf numFmtId="0" fontId="30" fillId="2" borderId="16" xfId="0" applyFont="1" applyFill="1" applyBorder="1" applyAlignment="1">
      <alignment horizontal="left"/>
    </xf>
    <xf numFmtId="0" fontId="30" fillId="2" borderId="50" xfId="0" applyFont="1" applyFill="1" applyBorder="1" applyAlignment="1">
      <alignment horizontal="left"/>
    </xf>
  </cellXfs>
  <cellStyles count="11">
    <cellStyle name="Excel Built-in Normal" xfId="5" xr:uid="{00000000-0005-0000-0000-000000000000}"/>
    <cellStyle name="Millares" xfId="4" builtinId="3"/>
    <cellStyle name="Millares [0] 2" xfId="2" xr:uid="{00000000-0005-0000-0000-000002000000}"/>
    <cellStyle name="Millares [0] 2 2" xfId="8" xr:uid="{88BD6AC3-0C98-405A-BA40-5F2718DC33E5}"/>
    <cellStyle name="Millares [0] 2 3" xfId="6" xr:uid="{5EA9B35A-77E6-4FA6-98C8-3B6857CF01DA}"/>
    <cellStyle name="Millares 2" xfId="7" xr:uid="{976FA6A2-F9C8-4C35-B981-3143B4EC9B6E}"/>
    <cellStyle name="Millares 3" xfId="9" xr:uid="{258CEC45-B9BA-4B3E-9157-642948E1DC55}"/>
    <cellStyle name="Millares 4" xfId="10" xr:uid="{A9A4B87A-FA13-454C-8ADE-B359DEA17CBA}"/>
    <cellStyle name="Normal" xfId="0" builtinId="0"/>
    <cellStyle name="Porcentaje" xfId="3" builtinId="5"/>
    <cellStyle name="Porcentaje 2"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jpe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emf"/><Relationship Id="rId4"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emf"/><Relationship Id="rId4"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emf"/><Relationship Id="rId4"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emf"/><Relationship Id="rId4"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emf"/><Relationship Id="rId4"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emf"/><Relationship Id="rId4"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emf"/><Relationship Id="rId4"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emf"/><Relationship Id="rId4"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jpeg"/><Relationship Id="rId1" Type="http://schemas.openxmlformats.org/officeDocument/2006/relationships/image" Target="../media/image2.emf"/><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5.png"/><Relationship Id="rId1" Type="http://schemas.openxmlformats.org/officeDocument/2006/relationships/image" Target="../media/image2.emf"/><Relationship Id="rId4"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emf"/><Relationship Id="rId4"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emf"/><Relationship Id="rId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107157</xdr:rowOff>
    </xdr:from>
    <xdr:to>
      <xdr:col>2</xdr:col>
      <xdr:colOff>337342</xdr:colOff>
      <xdr:row>3</xdr:row>
      <xdr:rowOff>28575</xdr:rowOff>
    </xdr:to>
    <xdr:pic>
      <xdr:nvPicPr>
        <xdr:cNvPr id="5" name="5 Imagen" descr="Ultimo Logo Roberto Quintero Villa Blanco y Negro">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2033" y="107157"/>
          <a:ext cx="2359817" cy="7500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18699</xdr:colOff>
      <xdr:row>5</xdr:row>
      <xdr:rowOff>104775</xdr:rowOff>
    </xdr:from>
    <xdr:to>
      <xdr:col>0</xdr:col>
      <xdr:colOff>600866</xdr:colOff>
      <xdr:row>10</xdr:row>
      <xdr:rowOff>0</xdr:rowOff>
    </xdr:to>
    <xdr:pic>
      <xdr:nvPicPr>
        <xdr:cNvPr id="12" name="Picture 34">
          <a:extLst>
            <a:ext uri="{FF2B5EF4-FFF2-40B4-BE49-F238E27FC236}">
              <a16:creationId xmlns:a16="http://schemas.microsoft.com/office/drawing/2014/main" id="{B7A5E613-7C62-4FDB-98D3-28B0B287C0B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5687074" y="1571625"/>
          <a:ext cx="582167" cy="1704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158182</xdr:colOff>
      <xdr:row>13</xdr:row>
      <xdr:rowOff>289899</xdr:rowOff>
    </xdr:from>
    <xdr:to>
      <xdr:col>0</xdr:col>
      <xdr:colOff>491557</xdr:colOff>
      <xdr:row>16</xdr:row>
      <xdr:rowOff>284048</xdr:rowOff>
    </xdr:to>
    <xdr:pic>
      <xdr:nvPicPr>
        <xdr:cNvPr id="13" name="Imagen 12">
          <a:extLst>
            <a:ext uri="{FF2B5EF4-FFF2-40B4-BE49-F238E27FC236}">
              <a16:creationId xmlns:a16="http://schemas.microsoft.com/office/drawing/2014/main" id="{177B4E36-3D2C-420A-AAF9-64584A33546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75826557" y="7128849"/>
          <a:ext cx="333375" cy="2775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216015</xdr:colOff>
      <xdr:row>17</xdr:row>
      <xdr:rowOff>164043</xdr:rowOff>
    </xdr:from>
    <xdr:to>
      <xdr:col>0</xdr:col>
      <xdr:colOff>549388</xdr:colOff>
      <xdr:row>18</xdr:row>
      <xdr:rowOff>70754</xdr:rowOff>
    </xdr:to>
    <xdr:pic>
      <xdr:nvPicPr>
        <xdr:cNvPr id="14" name="Imagen 13">
          <a:extLst>
            <a:ext uri="{FF2B5EF4-FFF2-40B4-BE49-F238E27FC236}">
              <a16:creationId xmlns:a16="http://schemas.microsoft.com/office/drawing/2014/main" id="{655C59ED-F10A-42CC-B023-DDBFF3EE8FD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75884390" y="10460568"/>
          <a:ext cx="333373" cy="6782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250033</xdr:colOff>
      <xdr:row>0</xdr:row>
      <xdr:rowOff>107157</xdr:rowOff>
    </xdr:from>
    <xdr:to>
      <xdr:col>3</xdr:col>
      <xdr:colOff>263525</xdr:colOff>
      <xdr:row>3</xdr:row>
      <xdr:rowOff>28575</xdr:rowOff>
    </xdr:to>
    <xdr:pic>
      <xdr:nvPicPr>
        <xdr:cNvPr id="15" name="5 Imagen" descr="Ultimo Logo Roberto Quintero Villa Blanco y Negro">
          <a:extLst>
            <a:ext uri="{FF2B5EF4-FFF2-40B4-BE49-F238E27FC236}">
              <a16:creationId xmlns:a16="http://schemas.microsoft.com/office/drawing/2014/main" id="{9D5567FD-7A9F-49D5-A4AD-4E4BB8E28A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6680408" y="107157"/>
          <a:ext cx="2356642" cy="7500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166688</xdr:colOff>
      <xdr:row>24</xdr:row>
      <xdr:rowOff>357186</xdr:rowOff>
    </xdr:from>
    <xdr:to>
      <xdr:col>0</xdr:col>
      <xdr:colOff>476250</xdr:colOff>
      <xdr:row>25</xdr:row>
      <xdr:rowOff>1066799</xdr:rowOff>
    </xdr:to>
    <xdr:pic>
      <xdr:nvPicPr>
        <xdr:cNvPr id="18" name="Imagen 17">
          <a:extLst>
            <a:ext uri="{FF2B5EF4-FFF2-40B4-BE49-F238E27FC236}">
              <a16:creationId xmlns:a16="http://schemas.microsoft.com/office/drawing/2014/main" id="{47104E6B-7872-4C91-85FA-62D760E638A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6688" y="16668749"/>
          <a:ext cx="309562"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190502</xdr:colOff>
      <xdr:row>26</xdr:row>
      <xdr:rowOff>247162</xdr:rowOff>
    </xdr:from>
    <xdr:to>
      <xdr:col>0</xdr:col>
      <xdr:colOff>559594</xdr:colOff>
      <xdr:row>27</xdr:row>
      <xdr:rowOff>700086</xdr:rowOff>
    </xdr:to>
    <xdr:pic>
      <xdr:nvPicPr>
        <xdr:cNvPr id="19" name="Imagen 18">
          <a:extLst>
            <a:ext uri="{FF2B5EF4-FFF2-40B4-BE49-F238E27FC236}">
              <a16:creationId xmlns:a16="http://schemas.microsoft.com/office/drawing/2014/main" id="{68C566C4-F583-4331-BEC6-164EF429103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90502" y="18320850"/>
          <a:ext cx="369092" cy="11434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38100</xdr:colOff>
      <xdr:row>13</xdr:row>
      <xdr:rowOff>409576</xdr:rowOff>
    </xdr:from>
    <xdr:to>
      <xdr:col>0</xdr:col>
      <xdr:colOff>676275</xdr:colOff>
      <xdr:row>16</xdr:row>
      <xdr:rowOff>514351</xdr:rowOff>
    </xdr:to>
    <xdr:pic>
      <xdr:nvPicPr>
        <xdr:cNvPr id="2" name="Picture 34">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419726"/>
          <a:ext cx="638175" cy="2266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214313</xdr:colOff>
      <xdr:row>16</xdr:row>
      <xdr:rowOff>1095373</xdr:rowOff>
    </xdr:from>
    <xdr:to>
      <xdr:col>0</xdr:col>
      <xdr:colOff>523875</xdr:colOff>
      <xdr:row>19</xdr:row>
      <xdr:rowOff>66673</xdr:rowOff>
    </xdr:to>
    <xdr:pic>
      <xdr:nvPicPr>
        <xdr:cNvPr id="3" name="Imagen 2">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4313" y="8267698"/>
          <a:ext cx="309562"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369096</xdr:colOff>
      <xdr:row>20</xdr:row>
      <xdr:rowOff>294787</xdr:rowOff>
    </xdr:from>
    <xdr:to>
      <xdr:col>1</xdr:col>
      <xdr:colOff>738188</xdr:colOff>
      <xdr:row>22</xdr:row>
      <xdr:rowOff>9523</xdr:rowOff>
    </xdr:to>
    <xdr:pic>
      <xdr:nvPicPr>
        <xdr:cNvPr id="4" name="Imagen 3">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31096" y="9724537"/>
          <a:ext cx="369092" cy="3433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359570</xdr:colOff>
      <xdr:row>0</xdr:row>
      <xdr:rowOff>97632</xdr:rowOff>
    </xdr:from>
    <xdr:to>
      <xdr:col>2</xdr:col>
      <xdr:colOff>1435894</xdr:colOff>
      <xdr:row>3</xdr:row>
      <xdr:rowOff>133350</xdr:rowOff>
    </xdr:to>
    <xdr:pic>
      <xdr:nvPicPr>
        <xdr:cNvPr id="5" name="5 Imagen" descr="Ultimo Logo Roberto Quintero Villa Blanco y Negro">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1570" y="97632"/>
          <a:ext cx="2686049" cy="8643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159546</xdr:colOff>
      <xdr:row>19</xdr:row>
      <xdr:rowOff>285262</xdr:rowOff>
    </xdr:from>
    <xdr:to>
      <xdr:col>0</xdr:col>
      <xdr:colOff>528638</xdr:colOff>
      <xdr:row>21</xdr:row>
      <xdr:rowOff>104773</xdr:rowOff>
    </xdr:to>
    <xdr:pic>
      <xdr:nvPicPr>
        <xdr:cNvPr id="7" name="Imagen 6">
          <a:extLst>
            <a:ext uri="{FF2B5EF4-FFF2-40B4-BE49-F238E27FC236}">
              <a16:creationId xmlns:a16="http://schemas.microsoft.com/office/drawing/2014/main" id="{BDFBC7DB-5434-4127-B5F5-6D59057DF69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9546" y="9876937"/>
          <a:ext cx="369092" cy="1181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71438</xdr:colOff>
      <xdr:row>4</xdr:row>
      <xdr:rowOff>0</xdr:rowOff>
    </xdr:from>
    <xdr:to>
      <xdr:col>1</xdr:col>
      <xdr:colOff>17362</xdr:colOff>
      <xdr:row>12</xdr:row>
      <xdr:rowOff>214310</xdr:rowOff>
    </xdr:to>
    <xdr:pic>
      <xdr:nvPicPr>
        <xdr:cNvPr id="2" name="Picture 34">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8" y="1104900"/>
          <a:ext cx="707924" cy="3109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29256</xdr:colOff>
      <xdr:row>21</xdr:row>
      <xdr:rowOff>449035</xdr:rowOff>
    </xdr:from>
    <xdr:to>
      <xdr:col>0</xdr:col>
      <xdr:colOff>631372</xdr:colOff>
      <xdr:row>23</xdr:row>
      <xdr:rowOff>383723</xdr:rowOff>
    </xdr:to>
    <xdr:pic>
      <xdr:nvPicPr>
        <xdr:cNvPr id="3" name="Imagen 2">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256" y="16679635"/>
          <a:ext cx="602116" cy="14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1703</xdr:colOff>
      <xdr:row>23</xdr:row>
      <xdr:rowOff>732939</xdr:rowOff>
    </xdr:from>
    <xdr:to>
      <xdr:col>0</xdr:col>
      <xdr:colOff>370795</xdr:colOff>
      <xdr:row>24</xdr:row>
      <xdr:rowOff>1164773</xdr:rowOff>
    </xdr:to>
    <xdr:pic>
      <xdr:nvPicPr>
        <xdr:cNvPr id="4" name="Imagen 3">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03" y="18525639"/>
          <a:ext cx="369092" cy="13652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226220</xdr:colOff>
      <xdr:row>0</xdr:row>
      <xdr:rowOff>154782</xdr:rowOff>
    </xdr:from>
    <xdr:to>
      <xdr:col>2</xdr:col>
      <xdr:colOff>1416844</xdr:colOff>
      <xdr:row>3</xdr:row>
      <xdr:rowOff>133350</xdr:rowOff>
    </xdr:to>
    <xdr:pic>
      <xdr:nvPicPr>
        <xdr:cNvPr id="5" name="5 Imagen" descr="Ultimo Logo Roberto Quintero Villa Blanco y Negro">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88220" y="154782"/>
          <a:ext cx="2686049" cy="8072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123825</xdr:colOff>
      <xdr:row>3</xdr:row>
      <xdr:rowOff>19050</xdr:rowOff>
    </xdr:from>
    <xdr:to>
      <xdr:col>0</xdr:col>
      <xdr:colOff>588861</xdr:colOff>
      <xdr:row>10</xdr:row>
      <xdr:rowOff>195259</xdr:rowOff>
    </xdr:to>
    <xdr:pic>
      <xdr:nvPicPr>
        <xdr:cNvPr id="2" name="Picture 34">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847725"/>
          <a:ext cx="465036" cy="2624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42863</xdr:colOff>
      <xdr:row>17</xdr:row>
      <xdr:rowOff>76198</xdr:rowOff>
    </xdr:from>
    <xdr:to>
      <xdr:col>1</xdr:col>
      <xdr:colOff>352425</xdr:colOff>
      <xdr:row>18</xdr:row>
      <xdr:rowOff>266698</xdr:rowOff>
    </xdr:to>
    <xdr:pic>
      <xdr:nvPicPr>
        <xdr:cNvPr id="3" name="Imagen 2">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4863" y="8324848"/>
          <a:ext cx="309562"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388146</xdr:colOff>
      <xdr:row>17</xdr:row>
      <xdr:rowOff>294787</xdr:rowOff>
    </xdr:from>
    <xdr:to>
      <xdr:col>1</xdr:col>
      <xdr:colOff>757238</xdr:colOff>
      <xdr:row>18</xdr:row>
      <xdr:rowOff>276223</xdr:rowOff>
    </xdr:to>
    <xdr:pic>
      <xdr:nvPicPr>
        <xdr:cNvPr id="4" name="Imagen 3">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50146" y="8543437"/>
          <a:ext cx="369092" cy="3433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407195</xdr:colOff>
      <xdr:row>0</xdr:row>
      <xdr:rowOff>135732</xdr:rowOff>
    </xdr:from>
    <xdr:to>
      <xdr:col>2</xdr:col>
      <xdr:colOff>1226344</xdr:colOff>
      <xdr:row>3</xdr:row>
      <xdr:rowOff>142875</xdr:rowOff>
    </xdr:to>
    <xdr:pic>
      <xdr:nvPicPr>
        <xdr:cNvPr id="5" name="5 Imagen" descr="Ultimo Logo Roberto Quintero Villa Blanco y Negro">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69195" y="135732"/>
          <a:ext cx="2686049" cy="835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69841</xdr:colOff>
      <xdr:row>17</xdr:row>
      <xdr:rowOff>67318</xdr:rowOff>
    </xdr:from>
    <xdr:ext cx="309240" cy="550797"/>
    <xdr:pic>
      <xdr:nvPicPr>
        <xdr:cNvPr id="6" name="Imagen 2">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2">
          <a:lum bright="-50000"/>
          <a:alphaModFix/>
        </a:blip>
        <a:srcRect/>
        <a:stretch>
          <a:fillRect/>
        </a:stretch>
      </xdr:blipFill>
      <xdr:spPr>
        <a:xfrm>
          <a:off x="879466" y="8411218"/>
          <a:ext cx="309240" cy="550797"/>
        </a:xfrm>
        <a:prstGeom prst="rect">
          <a:avLst/>
        </a:prstGeom>
        <a:noFill/>
        <a:ln cap="flat">
          <a:noFill/>
        </a:ln>
      </xdr:spPr>
    </xdr:pic>
    <xdr:clientData/>
  </xdr:oneCellAnchor>
  <xdr:oneCellAnchor>
    <xdr:from>
      <xdr:col>1</xdr:col>
      <xdr:colOff>415082</xdr:colOff>
      <xdr:row>17</xdr:row>
      <xdr:rowOff>285841</xdr:rowOff>
    </xdr:from>
    <xdr:ext cx="368640" cy="341638"/>
    <xdr:pic>
      <xdr:nvPicPr>
        <xdr:cNvPr id="7" name="Imagen 3">
          <a:extLst>
            <a:ext uri="{FF2B5EF4-FFF2-40B4-BE49-F238E27FC236}">
              <a16:creationId xmlns:a16="http://schemas.microsoft.com/office/drawing/2014/main" id="{00000000-0008-0000-0B00-000007000000}"/>
            </a:ext>
          </a:extLst>
        </xdr:cNvPr>
        <xdr:cNvPicPr>
          <a:picLocks noChangeAspect="1"/>
        </xdr:cNvPicPr>
      </xdr:nvPicPr>
      <xdr:blipFill>
        <a:blip xmlns:r="http://schemas.openxmlformats.org/officeDocument/2006/relationships" r:embed="rId3">
          <a:lum bright="-50000"/>
          <a:alphaModFix/>
        </a:blip>
        <a:srcRect/>
        <a:stretch>
          <a:fillRect/>
        </a:stretch>
      </xdr:blipFill>
      <xdr:spPr>
        <a:xfrm>
          <a:off x="1224707" y="8629741"/>
          <a:ext cx="368640" cy="341638"/>
        </a:xfrm>
        <a:prstGeom prst="rect">
          <a:avLst/>
        </a:prstGeom>
        <a:noFill/>
        <a:ln cap="flat">
          <a:noFill/>
        </a:ln>
      </xdr:spPr>
    </xdr:pic>
    <xdr:clientData/>
  </xdr:oneCellAnchor>
</xdr:wsDr>
</file>

<file path=xl/drawings/drawing13.xml><?xml version="1.0" encoding="utf-8"?>
<xdr:wsDr xmlns:xdr="http://schemas.openxmlformats.org/drawingml/2006/spreadsheetDrawing" xmlns:a="http://schemas.openxmlformats.org/drawingml/2006/main">
  <xdr:twoCellAnchor>
    <xdr:from>
      <xdr:col>0</xdr:col>
      <xdr:colOff>71438</xdr:colOff>
      <xdr:row>4</xdr:row>
      <xdr:rowOff>0</xdr:rowOff>
    </xdr:from>
    <xdr:to>
      <xdr:col>1</xdr:col>
      <xdr:colOff>17362</xdr:colOff>
      <xdr:row>12</xdr:row>
      <xdr:rowOff>214310</xdr:rowOff>
    </xdr:to>
    <xdr:pic>
      <xdr:nvPicPr>
        <xdr:cNvPr id="2" name="Picture 34">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8" y="1104900"/>
          <a:ext cx="707924" cy="3109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23813</xdr:colOff>
      <xdr:row>17</xdr:row>
      <xdr:rowOff>95248</xdr:rowOff>
    </xdr:from>
    <xdr:to>
      <xdr:col>1</xdr:col>
      <xdr:colOff>333375</xdr:colOff>
      <xdr:row>19</xdr:row>
      <xdr:rowOff>19048</xdr:rowOff>
    </xdr:to>
    <xdr:pic>
      <xdr:nvPicPr>
        <xdr:cNvPr id="3" name="Imagen 2">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5813" y="9524998"/>
          <a:ext cx="309562"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369096</xdr:colOff>
      <xdr:row>17</xdr:row>
      <xdr:rowOff>294787</xdr:rowOff>
    </xdr:from>
    <xdr:to>
      <xdr:col>1</xdr:col>
      <xdr:colOff>738188</xdr:colOff>
      <xdr:row>19</xdr:row>
      <xdr:rowOff>9523</xdr:rowOff>
    </xdr:to>
    <xdr:pic>
      <xdr:nvPicPr>
        <xdr:cNvPr id="4" name="Imagen 3">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31096" y="9724537"/>
          <a:ext cx="369092" cy="3433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340520</xdr:colOff>
      <xdr:row>0</xdr:row>
      <xdr:rowOff>78582</xdr:rowOff>
    </xdr:from>
    <xdr:to>
      <xdr:col>2</xdr:col>
      <xdr:colOff>1159669</xdr:colOff>
      <xdr:row>3</xdr:row>
      <xdr:rowOff>123825</xdr:rowOff>
    </xdr:to>
    <xdr:pic>
      <xdr:nvPicPr>
        <xdr:cNvPr id="5" name="5 Imagen" descr="Ultimo Logo Roberto Quintero Villa Blanco y Negro">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02520" y="78582"/>
          <a:ext cx="2686049" cy="873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111125</xdr:colOff>
      <xdr:row>13</xdr:row>
      <xdr:rowOff>79375</xdr:rowOff>
    </xdr:from>
    <xdr:to>
      <xdr:col>0</xdr:col>
      <xdr:colOff>666750</xdr:colOff>
      <xdr:row>16</xdr:row>
      <xdr:rowOff>1420810</xdr:rowOff>
    </xdr:to>
    <xdr:pic>
      <xdr:nvPicPr>
        <xdr:cNvPr id="2" name="Picture 34">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25" y="4968875"/>
          <a:ext cx="555625" cy="3103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23813</xdr:colOff>
      <xdr:row>17</xdr:row>
      <xdr:rowOff>95248</xdr:rowOff>
    </xdr:from>
    <xdr:to>
      <xdr:col>1</xdr:col>
      <xdr:colOff>333375</xdr:colOff>
      <xdr:row>19</xdr:row>
      <xdr:rowOff>19048</xdr:rowOff>
    </xdr:to>
    <xdr:pic>
      <xdr:nvPicPr>
        <xdr:cNvPr id="3" name="Imagen 2">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5813" y="9524998"/>
          <a:ext cx="309562"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369096</xdr:colOff>
      <xdr:row>17</xdr:row>
      <xdr:rowOff>294787</xdr:rowOff>
    </xdr:from>
    <xdr:to>
      <xdr:col>1</xdr:col>
      <xdr:colOff>738188</xdr:colOff>
      <xdr:row>19</xdr:row>
      <xdr:rowOff>9523</xdr:rowOff>
    </xdr:to>
    <xdr:pic>
      <xdr:nvPicPr>
        <xdr:cNvPr id="4" name="Imagen 3">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31096" y="9724537"/>
          <a:ext cx="369092" cy="3433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292895</xdr:colOff>
      <xdr:row>0</xdr:row>
      <xdr:rowOff>126207</xdr:rowOff>
    </xdr:from>
    <xdr:to>
      <xdr:col>2</xdr:col>
      <xdr:colOff>1112044</xdr:colOff>
      <xdr:row>3</xdr:row>
      <xdr:rowOff>133350</xdr:rowOff>
    </xdr:to>
    <xdr:pic>
      <xdr:nvPicPr>
        <xdr:cNvPr id="5" name="5 Imagen" descr="Ultimo Logo Roberto Quintero Villa Blanco y Negro">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54895" y="126207"/>
          <a:ext cx="2686049" cy="835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23813</xdr:colOff>
      <xdr:row>17</xdr:row>
      <xdr:rowOff>95248</xdr:rowOff>
    </xdr:from>
    <xdr:to>
      <xdr:col>1</xdr:col>
      <xdr:colOff>333375</xdr:colOff>
      <xdr:row>19</xdr:row>
      <xdr:rowOff>19048</xdr:rowOff>
    </xdr:to>
    <xdr:pic>
      <xdr:nvPicPr>
        <xdr:cNvPr id="6" name="Imagen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5813" y="12534898"/>
          <a:ext cx="309562"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369096</xdr:colOff>
      <xdr:row>17</xdr:row>
      <xdr:rowOff>294787</xdr:rowOff>
    </xdr:from>
    <xdr:to>
      <xdr:col>1</xdr:col>
      <xdr:colOff>738188</xdr:colOff>
      <xdr:row>19</xdr:row>
      <xdr:rowOff>9523</xdr:rowOff>
    </xdr:to>
    <xdr:pic>
      <xdr:nvPicPr>
        <xdr:cNvPr id="7" name="Imagen 6">
          <a:extLst>
            <a:ext uri="{FF2B5EF4-FFF2-40B4-BE49-F238E27FC236}">
              <a16:creationId xmlns:a16="http://schemas.microsoft.com/office/drawing/2014/main" id="{00000000-0008-0000-0D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31096" y="12734437"/>
          <a:ext cx="369092" cy="3433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23813</xdr:colOff>
      <xdr:row>17</xdr:row>
      <xdr:rowOff>95248</xdr:rowOff>
    </xdr:from>
    <xdr:to>
      <xdr:col>1</xdr:col>
      <xdr:colOff>333375</xdr:colOff>
      <xdr:row>19</xdr:row>
      <xdr:rowOff>19048</xdr:rowOff>
    </xdr:to>
    <xdr:pic>
      <xdr:nvPicPr>
        <xdr:cNvPr id="8" name="Imagen 7">
          <a:extLst>
            <a:ext uri="{FF2B5EF4-FFF2-40B4-BE49-F238E27FC236}">
              <a16:creationId xmlns:a16="http://schemas.microsoft.com/office/drawing/2014/main" id="{B0021EAD-7FFF-4116-BE38-DA1B73F8780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5813" y="13087348"/>
          <a:ext cx="309562"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369096</xdr:colOff>
      <xdr:row>17</xdr:row>
      <xdr:rowOff>294787</xdr:rowOff>
    </xdr:from>
    <xdr:to>
      <xdr:col>1</xdr:col>
      <xdr:colOff>738188</xdr:colOff>
      <xdr:row>19</xdr:row>
      <xdr:rowOff>9523</xdr:rowOff>
    </xdr:to>
    <xdr:pic>
      <xdr:nvPicPr>
        <xdr:cNvPr id="9" name="Imagen 8">
          <a:extLst>
            <a:ext uri="{FF2B5EF4-FFF2-40B4-BE49-F238E27FC236}">
              <a16:creationId xmlns:a16="http://schemas.microsoft.com/office/drawing/2014/main" id="{569EE2D8-8F49-474D-8851-4FDAF8C438B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31096" y="13286887"/>
          <a:ext cx="369092" cy="3433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15875</xdr:colOff>
      <xdr:row>14</xdr:row>
      <xdr:rowOff>735543</xdr:rowOff>
    </xdr:from>
    <xdr:to>
      <xdr:col>0</xdr:col>
      <xdr:colOff>723799</xdr:colOff>
      <xdr:row>18</xdr:row>
      <xdr:rowOff>526519</xdr:rowOff>
    </xdr:to>
    <xdr:pic>
      <xdr:nvPicPr>
        <xdr:cNvPr id="2" name="Picture 34">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75" y="6593418"/>
          <a:ext cx="707924" cy="3077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23813</xdr:colOff>
      <xdr:row>21</xdr:row>
      <xdr:rowOff>95248</xdr:rowOff>
    </xdr:from>
    <xdr:to>
      <xdr:col>1</xdr:col>
      <xdr:colOff>333375</xdr:colOff>
      <xdr:row>23</xdr:row>
      <xdr:rowOff>19048</xdr:rowOff>
    </xdr:to>
    <xdr:pic>
      <xdr:nvPicPr>
        <xdr:cNvPr id="3" name="Imagen 2">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5813" y="9524998"/>
          <a:ext cx="309562"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369096</xdr:colOff>
      <xdr:row>21</xdr:row>
      <xdr:rowOff>294787</xdr:rowOff>
    </xdr:from>
    <xdr:to>
      <xdr:col>1</xdr:col>
      <xdr:colOff>738188</xdr:colOff>
      <xdr:row>23</xdr:row>
      <xdr:rowOff>9523</xdr:rowOff>
    </xdr:to>
    <xdr:pic>
      <xdr:nvPicPr>
        <xdr:cNvPr id="4" name="Imagen 3">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31096" y="9724537"/>
          <a:ext cx="369092" cy="3433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311945</xdr:colOff>
      <xdr:row>0</xdr:row>
      <xdr:rowOff>88107</xdr:rowOff>
    </xdr:from>
    <xdr:to>
      <xdr:col>2</xdr:col>
      <xdr:colOff>1448594</xdr:colOff>
      <xdr:row>3</xdr:row>
      <xdr:rowOff>161925</xdr:rowOff>
    </xdr:to>
    <xdr:pic>
      <xdr:nvPicPr>
        <xdr:cNvPr id="5" name="5 Imagen" descr="Ultimo Logo Roberto Quintero Villa Blanco y Negro">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73945" y="88107"/>
          <a:ext cx="2686049" cy="9024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23813</xdr:colOff>
      <xdr:row>21</xdr:row>
      <xdr:rowOff>95248</xdr:rowOff>
    </xdr:from>
    <xdr:to>
      <xdr:col>1</xdr:col>
      <xdr:colOff>333375</xdr:colOff>
      <xdr:row>23</xdr:row>
      <xdr:rowOff>19048</xdr:rowOff>
    </xdr:to>
    <xdr:pic>
      <xdr:nvPicPr>
        <xdr:cNvPr id="6" name="Imagen 5">
          <a:extLst>
            <a:ext uri="{FF2B5EF4-FFF2-40B4-BE49-F238E27FC236}">
              <a16:creationId xmlns:a16="http://schemas.microsoft.com/office/drawing/2014/main" id="{950CC1AA-CB6E-4263-A5F2-83D33DF34F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5813" y="17240248"/>
          <a:ext cx="309562"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369096</xdr:colOff>
      <xdr:row>21</xdr:row>
      <xdr:rowOff>294787</xdr:rowOff>
    </xdr:from>
    <xdr:to>
      <xdr:col>1</xdr:col>
      <xdr:colOff>738188</xdr:colOff>
      <xdr:row>23</xdr:row>
      <xdr:rowOff>9523</xdr:rowOff>
    </xdr:to>
    <xdr:pic>
      <xdr:nvPicPr>
        <xdr:cNvPr id="7" name="Imagen 6">
          <a:extLst>
            <a:ext uri="{FF2B5EF4-FFF2-40B4-BE49-F238E27FC236}">
              <a16:creationId xmlns:a16="http://schemas.microsoft.com/office/drawing/2014/main" id="{F98FE06C-EB5A-43A5-977F-D82AC9AA8DC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31096" y="17439787"/>
          <a:ext cx="369092" cy="3433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57151</xdr:colOff>
      <xdr:row>3</xdr:row>
      <xdr:rowOff>276225</xdr:rowOff>
    </xdr:from>
    <xdr:to>
      <xdr:col>1</xdr:col>
      <xdr:colOff>666751</xdr:colOff>
      <xdr:row>18</xdr:row>
      <xdr:rowOff>95250</xdr:rowOff>
    </xdr:to>
    <xdr:pic>
      <xdr:nvPicPr>
        <xdr:cNvPr id="2" name="Picture 34">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1" y="847725"/>
          <a:ext cx="609600" cy="3000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76200</xdr:colOff>
      <xdr:row>0</xdr:row>
      <xdr:rowOff>76200</xdr:rowOff>
    </xdr:from>
    <xdr:to>
      <xdr:col>3</xdr:col>
      <xdr:colOff>704850</xdr:colOff>
      <xdr:row>2</xdr:row>
      <xdr:rowOff>133350</xdr:rowOff>
    </xdr:to>
    <xdr:pic>
      <xdr:nvPicPr>
        <xdr:cNvPr id="3" name="5 Imagen" descr="Ultimo Logo Roberto Quintero Villa Blanco y Negro">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8200" y="76200"/>
          <a:ext cx="13906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23813</xdr:colOff>
      <xdr:row>10</xdr:row>
      <xdr:rowOff>95248</xdr:rowOff>
    </xdr:from>
    <xdr:to>
      <xdr:col>1</xdr:col>
      <xdr:colOff>333375</xdr:colOff>
      <xdr:row>12</xdr:row>
      <xdr:rowOff>19048</xdr:rowOff>
    </xdr:to>
    <xdr:pic>
      <xdr:nvPicPr>
        <xdr:cNvPr id="3" name="Imagen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5813" y="10453686"/>
          <a:ext cx="309562"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369096</xdr:colOff>
      <xdr:row>10</xdr:row>
      <xdr:rowOff>294787</xdr:rowOff>
    </xdr:from>
    <xdr:to>
      <xdr:col>1</xdr:col>
      <xdr:colOff>738188</xdr:colOff>
      <xdr:row>12</xdr:row>
      <xdr:rowOff>9523</xdr:rowOff>
    </xdr:to>
    <xdr:pic>
      <xdr:nvPicPr>
        <xdr:cNvPr id="4" name="Imagen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31096" y="10653225"/>
          <a:ext cx="369092" cy="3338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311945</xdr:colOff>
      <xdr:row>0</xdr:row>
      <xdr:rowOff>174625</xdr:rowOff>
    </xdr:from>
    <xdr:to>
      <xdr:col>2</xdr:col>
      <xdr:colOff>1401289</xdr:colOff>
      <xdr:row>3</xdr:row>
      <xdr:rowOff>115094</xdr:rowOff>
    </xdr:to>
    <xdr:pic>
      <xdr:nvPicPr>
        <xdr:cNvPr id="5" name="5 Imagen" descr="Ultimo Logo Roberto Quintero Villa Blanco y Negro">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3945" y="174625"/>
          <a:ext cx="2952011" cy="765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13</xdr:row>
      <xdr:rowOff>0</xdr:rowOff>
    </xdr:from>
    <xdr:to>
      <xdr:col>0</xdr:col>
      <xdr:colOff>707924</xdr:colOff>
      <xdr:row>30</xdr:row>
      <xdr:rowOff>23810</xdr:rowOff>
    </xdr:to>
    <xdr:pic>
      <xdr:nvPicPr>
        <xdr:cNvPr id="6" name="Picture 34">
          <a:extLst>
            <a:ext uri="{FF2B5EF4-FFF2-40B4-BE49-F238E27FC236}">
              <a16:creationId xmlns:a16="http://schemas.microsoft.com/office/drawing/2014/main" id="{B1B98DD3-CCF8-4C8C-A20A-02C3D4A743E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10371667"/>
          <a:ext cx="707924" cy="3219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14</xdr:row>
      <xdr:rowOff>412751</xdr:rowOff>
    </xdr:from>
    <xdr:to>
      <xdr:col>0</xdr:col>
      <xdr:colOff>707924</xdr:colOff>
      <xdr:row>21</xdr:row>
      <xdr:rowOff>87310</xdr:rowOff>
    </xdr:to>
    <xdr:pic>
      <xdr:nvPicPr>
        <xdr:cNvPr id="8" name="Picture 34">
          <a:extLst>
            <a:ext uri="{FF2B5EF4-FFF2-40B4-BE49-F238E27FC236}">
              <a16:creationId xmlns:a16="http://schemas.microsoft.com/office/drawing/2014/main" id="{E6282A48-A8B0-4560-A25E-45EDAF39848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4718051"/>
          <a:ext cx="707924" cy="36179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311945</xdr:colOff>
      <xdr:row>0</xdr:row>
      <xdr:rowOff>142875</xdr:rowOff>
    </xdr:from>
    <xdr:to>
      <xdr:col>2</xdr:col>
      <xdr:colOff>1401289</xdr:colOff>
      <xdr:row>3</xdr:row>
      <xdr:rowOff>83344</xdr:rowOff>
    </xdr:to>
    <xdr:pic>
      <xdr:nvPicPr>
        <xdr:cNvPr id="9" name="5 Imagen" descr="Ultimo Logo Roberto Quintero Villa Blanco y Negro">
          <a:extLst>
            <a:ext uri="{FF2B5EF4-FFF2-40B4-BE49-F238E27FC236}">
              <a16:creationId xmlns:a16="http://schemas.microsoft.com/office/drawing/2014/main" id="{CC12EF73-39F7-49DE-8128-57E12AC9E1B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3945" y="142875"/>
          <a:ext cx="2956244" cy="769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17</xdr:row>
      <xdr:rowOff>111125</xdr:rowOff>
    </xdr:from>
    <xdr:to>
      <xdr:col>0</xdr:col>
      <xdr:colOff>707924</xdr:colOff>
      <xdr:row>23</xdr:row>
      <xdr:rowOff>256643</xdr:rowOff>
    </xdr:to>
    <xdr:pic>
      <xdr:nvPicPr>
        <xdr:cNvPr id="2" name="Picture 34">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270750"/>
          <a:ext cx="707924" cy="3114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55562</xdr:colOff>
      <xdr:row>26</xdr:row>
      <xdr:rowOff>158748</xdr:rowOff>
    </xdr:from>
    <xdr:to>
      <xdr:col>1</xdr:col>
      <xdr:colOff>365124</xdr:colOff>
      <xdr:row>28</xdr:row>
      <xdr:rowOff>82548</xdr:rowOff>
    </xdr:to>
    <xdr:pic>
      <xdr:nvPicPr>
        <xdr:cNvPr id="3" name="Imagen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7562" y="12043831"/>
          <a:ext cx="309562" cy="5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443180</xdr:colOff>
      <xdr:row>27</xdr:row>
      <xdr:rowOff>40788</xdr:rowOff>
    </xdr:from>
    <xdr:to>
      <xdr:col>1</xdr:col>
      <xdr:colOff>812272</xdr:colOff>
      <xdr:row>28</xdr:row>
      <xdr:rowOff>73024</xdr:rowOff>
    </xdr:to>
    <xdr:pic>
      <xdr:nvPicPr>
        <xdr:cNvPr id="4" name="Imagen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05180" y="12243371"/>
          <a:ext cx="369092" cy="3497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288133</xdr:colOff>
      <xdr:row>0</xdr:row>
      <xdr:rowOff>107157</xdr:rowOff>
    </xdr:from>
    <xdr:to>
      <xdr:col>2</xdr:col>
      <xdr:colOff>1467116</xdr:colOff>
      <xdr:row>3</xdr:row>
      <xdr:rowOff>154782</xdr:rowOff>
    </xdr:to>
    <xdr:pic>
      <xdr:nvPicPr>
        <xdr:cNvPr id="5" name="5 Imagen" descr="Ultimo Logo Roberto Quintero Villa Blanco y Negro">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50133" y="107157"/>
          <a:ext cx="2688430" cy="869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55562</xdr:colOff>
      <xdr:row>26</xdr:row>
      <xdr:rowOff>158748</xdr:rowOff>
    </xdr:from>
    <xdr:to>
      <xdr:col>1</xdr:col>
      <xdr:colOff>365124</xdr:colOff>
      <xdr:row>28</xdr:row>
      <xdr:rowOff>82548</xdr:rowOff>
    </xdr:to>
    <xdr:pic>
      <xdr:nvPicPr>
        <xdr:cNvPr id="6" name="Imagen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7562" y="11836398"/>
          <a:ext cx="309562"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443180</xdr:colOff>
      <xdr:row>27</xdr:row>
      <xdr:rowOff>40788</xdr:rowOff>
    </xdr:from>
    <xdr:to>
      <xdr:col>1</xdr:col>
      <xdr:colOff>812272</xdr:colOff>
      <xdr:row>28</xdr:row>
      <xdr:rowOff>73024</xdr:rowOff>
    </xdr:to>
    <xdr:pic>
      <xdr:nvPicPr>
        <xdr:cNvPr id="7" name="Imagen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05180" y="12137538"/>
          <a:ext cx="369092" cy="3465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317</xdr:col>
      <xdr:colOff>50008</xdr:colOff>
      <xdr:row>0</xdr:row>
      <xdr:rowOff>83345</xdr:rowOff>
    </xdr:from>
    <xdr:to>
      <xdr:col>319</xdr:col>
      <xdr:colOff>709878</xdr:colOff>
      <xdr:row>3</xdr:row>
      <xdr:rowOff>130970</xdr:rowOff>
    </xdr:to>
    <xdr:pic>
      <xdr:nvPicPr>
        <xdr:cNvPr id="8" name="5 Imagen" descr="Ultimo Logo Roberto Quintero Villa Blanco y Negro">
          <a:extLst>
            <a:ext uri="{FF2B5EF4-FFF2-40B4-BE49-F238E27FC236}">
              <a16:creationId xmlns:a16="http://schemas.microsoft.com/office/drawing/2014/main" id="{209E6C41-E2D4-4B90-8022-5F3C7D326D9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9081133" y="83345"/>
          <a:ext cx="2683933" cy="869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16019</xdr:col>
      <xdr:colOff>0</xdr:colOff>
      <xdr:row>17</xdr:row>
      <xdr:rowOff>111125</xdr:rowOff>
    </xdr:from>
    <xdr:to>
      <xdr:col>16019</xdr:col>
      <xdr:colOff>707924</xdr:colOff>
      <xdr:row>23</xdr:row>
      <xdr:rowOff>256643</xdr:rowOff>
    </xdr:to>
    <xdr:pic>
      <xdr:nvPicPr>
        <xdr:cNvPr id="9" name="Picture 34">
          <a:extLst>
            <a:ext uri="{FF2B5EF4-FFF2-40B4-BE49-F238E27FC236}">
              <a16:creationId xmlns:a16="http://schemas.microsoft.com/office/drawing/2014/main" id="{32F71AD4-249F-4D5B-8D5B-1DAE1C699B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883400"/>
          <a:ext cx="707924" cy="34030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16020</xdr:col>
      <xdr:colOff>55562</xdr:colOff>
      <xdr:row>26</xdr:row>
      <xdr:rowOff>158748</xdr:rowOff>
    </xdr:from>
    <xdr:to>
      <xdr:col>16020</xdr:col>
      <xdr:colOff>365124</xdr:colOff>
      <xdr:row>28</xdr:row>
      <xdr:rowOff>82548</xdr:rowOff>
    </xdr:to>
    <xdr:pic>
      <xdr:nvPicPr>
        <xdr:cNvPr id="10" name="Imagen 9">
          <a:extLst>
            <a:ext uri="{FF2B5EF4-FFF2-40B4-BE49-F238E27FC236}">
              <a16:creationId xmlns:a16="http://schemas.microsoft.com/office/drawing/2014/main" id="{E2DEFB3A-3E25-46CE-86EB-7903B34CCC1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7562" y="11836398"/>
          <a:ext cx="309562"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16020</xdr:col>
      <xdr:colOff>443180</xdr:colOff>
      <xdr:row>27</xdr:row>
      <xdr:rowOff>40788</xdr:rowOff>
    </xdr:from>
    <xdr:to>
      <xdr:col>16020</xdr:col>
      <xdr:colOff>812272</xdr:colOff>
      <xdr:row>28</xdr:row>
      <xdr:rowOff>73024</xdr:rowOff>
    </xdr:to>
    <xdr:pic>
      <xdr:nvPicPr>
        <xdr:cNvPr id="11" name="Imagen 10">
          <a:extLst>
            <a:ext uri="{FF2B5EF4-FFF2-40B4-BE49-F238E27FC236}">
              <a16:creationId xmlns:a16="http://schemas.microsoft.com/office/drawing/2014/main" id="{84D0E15B-BF45-467D-B77D-C103AA16230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05180" y="12137538"/>
          <a:ext cx="369092" cy="3465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16020</xdr:col>
      <xdr:colOff>50008</xdr:colOff>
      <xdr:row>0</xdr:row>
      <xdr:rowOff>83345</xdr:rowOff>
    </xdr:from>
    <xdr:to>
      <xdr:col>16023</xdr:col>
      <xdr:colOff>447941</xdr:colOff>
      <xdr:row>3</xdr:row>
      <xdr:rowOff>130970</xdr:rowOff>
    </xdr:to>
    <xdr:pic>
      <xdr:nvPicPr>
        <xdr:cNvPr id="12" name="5 Imagen" descr="Ultimo Logo Roberto Quintero Villa Blanco y Negro">
          <a:extLst>
            <a:ext uri="{FF2B5EF4-FFF2-40B4-BE49-F238E27FC236}">
              <a16:creationId xmlns:a16="http://schemas.microsoft.com/office/drawing/2014/main" id="{D210882F-BF81-4453-922E-F11A165A805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12008" y="83345"/>
          <a:ext cx="2683933"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61913</xdr:colOff>
      <xdr:row>4</xdr:row>
      <xdr:rowOff>314325</xdr:rowOff>
    </xdr:from>
    <xdr:to>
      <xdr:col>0</xdr:col>
      <xdr:colOff>641912</xdr:colOff>
      <xdr:row>11</xdr:row>
      <xdr:rowOff>328609</xdr:rowOff>
    </xdr:to>
    <xdr:pic>
      <xdr:nvPicPr>
        <xdr:cNvPr id="2" name="Picture 34">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3" y="1419225"/>
          <a:ext cx="579999" cy="25479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52388</xdr:colOff>
      <xdr:row>29</xdr:row>
      <xdr:rowOff>276223</xdr:rowOff>
    </xdr:from>
    <xdr:to>
      <xdr:col>0</xdr:col>
      <xdr:colOff>361950</xdr:colOff>
      <xdr:row>30</xdr:row>
      <xdr:rowOff>285750</xdr:rowOff>
    </xdr:to>
    <xdr:pic>
      <xdr:nvPicPr>
        <xdr:cNvPr id="3" name="Imagen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388" y="13144498"/>
          <a:ext cx="309562" cy="4762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388146</xdr:colOff>
      <xdr:row>24</xdr:row>
      <xdr:rowOff>295275</xdr:rowOff>
    </xdr:from>
    <xdr:to>
      <xdr:col>0</xdr:col>
      <xdr:colOff>695285</xdr:colOff>
      <xdr:row>25</xdr:row>
      <xdr:rowOff>0</xdr:rowOff>
    </xdr:to>
    <xdr:pic>
      <xdr:nvPicPr>
        <xdr:cNvPr id="4" name="Imagen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88146" y="11029950"/>
          <a:ext cx="307139" cy="2857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254796</xdr:colOff>
      <xdr:row>0</xdr:row>
      <xdr:rowOff>135732</xdr:rowOff>
    </xdr:from>
    <xdr:to>
      <xdr:col>2</xdr:col>
      <xdr:colOff>1209675</xdr:colOff>
      <xdr:row>3</xdr:row>
      <xdr:rowOff>96486</xdr:rowOff>
    </xdr:to>
    <xdr:pic>
      <xdr:nvPicPr>
        <xdr:cNvPr id="5" name="5 Imagen" descr="Ultimo Logo Roberto Quintero Villa Blanco y Negro">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16796" y="135732"/>
          <a:ext cx="2269329" cy="7894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71438</xdr:colOff>
      <xdr:row>4</xdr:row>
      <xdr:rowOff>0</xdr:rowOff>
    </xdr:from>
    <xdr:to>
      <xdr:col>1</xdr:col>
      <xdr:colOff>17362</xdr:colOff>
      <xdr:row>10</xdr:row>
      <xdr:rowOff>0</xdr:rowOff>
    </xdr:to>
    <xdr:pic>
      <xdr:nvPicPr>
        <xdr:cNvPr id="2" name="Picture 34">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8" y="1104900"/>
          <a:ext cx="707924" cy="3109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251620</xdr:colOff>
      <xdr:row>0</xdr:row>
      <xdr:rowOff>97632</xdr:rowOff>
    </xdr:from>
    <xdr:to>
      <xdr:col>2</xdr:col>
      <xdr:colOff>1409436</xdr:colOff>
      <xdr:row>3</xdr:row>
      <xdr:rowOff>104775</xdr:rowOff>
    </xdr:to>
    <xdr:pic>
      <xdr:nvPicPr>
        <xdr:cNvPr id="5" name="5 Imagen" descr="Ultimo Logo Roberto Quintero Villa Blanco y Negro">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3620" y="97632"/>
          <a:ext cx="2681816" cy="832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248709</xdr:colOff>
      <xdr:row>24</xdr:row>
      <xdr:rowOff>149487</xdr:rowOff>
    </xdr:from>
    <xdr:to>
      <xdr:col>0</xdr:col>
      <xdr:colOff>558271</xdr:colOff>
      <xdr:row>26</xdr:row>
      <xdr:rowOff>73288</xdr:rowOff>
    </xdr:to>
    <xdr:pic>
      <xdr:nvPicPr>
        <xdr:cNvPr id="26" name="Imagen 25">
          <a:extLst>
            <a:ext uri="{FF2B5EF4-FFF2-40B4-BE49-F238E27FC236}">
              <a16:creationId xmlns:a16="http://schemas.microsoft.com/office/drawing/2014/main" id="{284828A0-7B02-4F11-9962-999AD966FA2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8709" y="9329206"/>
          <a:ext cx="309562" cy="9001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190502</xdr:colOff>
      <xdr:row>26</xdr:row>
      <xdr:rowOff>43434</xdr:rowOff>
    </xdr:from>
    <xdr:to>
      <xdr:col>0</xdr:col>
      <xdr:colOff>559594</xdr:colOff>
      <xdr:row>27</xdr:row>
      <xdr:rowOff>75670</xdr:rowOff>
    </xdr:to>
    <xdr:pic>
      <xdr:nvPicPr>
        <xdr:cNvPr id="27" name="Imagen 26">
          <a:extLst>
            <a:ext uri="{FF2B5EF4-FFF2-40B4-BE49-F238E27FC236}">
              <a16:creationId xmlns:a16="http://schemas.microsoft.com/office/drawing/2014/main" id="{BA180D82-7C8B-4871-9DB6-5F5C1DA69E7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90502" y="10199465"/>
          <a:ext cx="369092" cy="5203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71438</xdr:colOff>
      <xdr:row>4</xdr:row>
      <xdr:rowOff>0</xdr:rowOff>
    </xdr:from>
    <xdr:to>
      <xdr:col>0</xdr:col>
      <xdr:colOff>631031</xdr:colOff>
      <xdr:row>12</xdr:row>
      <xdr:rowOff>0</xdr:rowOff>
    </xdr:to>
    <xdr:pic>
      <xdr:nvPicPr>
        <xdr:cNvPr id="2" name="Picture 34">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8" y="1047750"/>
          <a:ext cx="559593" cy="16549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216695</xdr:colOff>
      <xdr:row>0</xdr:row>
      <xdr:rowOff>107157</xdr:rowOff>
    </xdr:from>
    <xdr:to>
      <xdr:col>2</xdr:col>
      <xdr:colOff>1512094</xdr:colOff>
      <xdr:row>3</xdr:row>
      <xdr:rowOff>197643</xdr:rowOff>
    </xdr:to>
    <xdr:pic>
      <xdr:nvPicPr>
        <xdr:cNvPr id="5" name="5 Imagen" descr="Ultimo Logo Roberto Quintero Villa Blanco y Negro">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8695" y="107157"/>
          <a:ext cx="2686049" cy="883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71438</xdr:colOff>
      <xdr:row>4</xdr:row>
      <xdr:rowOff>342900</xdr:rowOff>
    </xdr:from>
    <xdr:to>
      <xdr:col>0</xdr:col>
      <xdr:colOff>701306</xdr:colOff>
      <xdr:row>12</xdr:row>
      <xdr:rowOff>214310</xdr:rowOff>
    </xdr:to>
    <xdr:pic>
      <xdr:nvPicPr>
        <xdr:cNvPr id="2" name="Picture 34">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8" y="1447800"/>
          <a:ext cx="629868" cy="2767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23813</xdr:colOff>
      <xdr:row>35</xdr:row>
      <xdr:rowOff>28575</xdr:rowOff>
    </xdr:from>
    <xdr:to>
      <xdr:col>1</xdr:col>
      <xdr:colOff>295275</xdr:colOff>
      <xdr:row>37</xdr:row>
      <xdr:rowOff>152399</xdr:rowOff>
    </xdr:to>
    <xdr:pic>
      <xdr:nvPicPr>
        <xdr:cNvPr id="3" name="Imagen 2">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5813" y="16182975"/>
          <a:ext cx="271462" cy="428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302421</xdr:colOff>
      <xdr:row>36</xdr:row>
      <xdr:rowOff>55491</xdr:rowOff>
    </xdr:from>
    <xdr:to>
      <xdr:col>1</xdr:col>
      <xdr:colOff>581025</xdr:colOff>
      <xdr:row>37</xdr:row>
      <xdr:rowOff>104774</xdr:rowOff>
    </xdr:to>
    <xdr:pic>
      <xdr:nvPicPr>
        <xdr:cNvPr id="4" name="Imagen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64421" y="16362291"/>
          <a:ext cx="278604" cy="201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226220</xdr:colOff>
      <xdr:row>0</xdr:row>
      <xdr:rowOff>59532</xdr:rowOff>
    </xdr:from>
    <xdr:to>
      <xdr:col>2</xdr:col>
      <xdr:colOff>1302544</xdr:colOff>
      <xdr:row>3</xdr:row>
      <xdr:rowOff>123825</xdr:rowOff>
    </xdr:to>
    <xdr:pic>
      <xdr:nvPicPr>
        <xdr:cNvPr id="5" name="5 Imagen" descr="Ultimo Logo Roberto Quintero Villa Blanco y Negro">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88220" y="59532"/>
          <a:ext cx="2686049" cy="892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104775</xdr:colOff>
      <xdr:row>13</xdr:row>
      <xdr:rowOff>352425</xdr:rowOff>
    </xdr:from>
    <xdr:to>
      <xdr:col>0</xdr:col>
      <xdr:colOff>657569</xdr:colOff>
      <xdr:row>16</xdr:row>
      <xdr:rowOff>561975</xdr:rowOff>
    </xdr:to>
    <xdr:pic>
      <xdr:nvPicPr>
        <xdr:cNvPr id="2" name="Picture 34">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5067300"/>
          <a:ext cx="552794" cy="276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23813</xdr:colOff>
      <xdr:row>17</xdr:row>
      <xdr:rowOff>95248</xdr:rowOff>
    </xdr:from>
    <xdr:to>
      <xdr:col>1</xdr:col>
      <xdr:colOff>333375</xdr:colOff>
      <xdr:row>19</xdr:row>
      <xdr:rowOff>19048</xdr:rowOff>
    </xdr:to>
    <xdr:pic>
      <xdr:nvPicPr>
        <xdr:cNvPr id="3" name="Imagen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5813" y="9524998"/>
          <a:ext cx="309562"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369096</xdr:colOff>
      <xdr:row>17</xdr:row>
      <xdr:rowOff>294787</xdr:rowOff>
    </xdr:from>
    <xdr:to>
      <xdr:col>1</xdr:col>
      <xdr:colOff>738188</xdr:colOff>
      <xdr:row>19</xdr:row>
      <xdr:rowOff>9523</xdr:rowOff>
    </xdr:to>
    <xdr:pic>
      <xdr:nvPicPr>
        <xdr:cNvPr id="4" name="Imagen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31096" y="9724537"/>
          <a:ext cx="369092" cy="3433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369095</xdr:colOff>
      <xdr:row>0</xdr:row>
      <xdr:rowOff>88107</xdr:rowOff>
    </xdr:from>
    <xdr:to>
      <xdr:col>2</xdr:col>
      <xdr:colOff>1188244</xdr:colOff>
      <xdr:row>3</xdr:row>
      <xdr:rowOff>76200</xdr:rowOff>
    </xdr:to>
    <xdr:pic>
      <xdr:nvPicPr>
        <xdr:cNvPr id="5" name="5 Imagen" descr="Ultimo Logo Roberto Quintero Villa Blanco y Negro">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31095" y="88107"/>
          <a:ext cx="2686049" cy="8167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71438</xdr:colOff>
      <xdr:row>4</xdr:row>
      <xdr:rowOff>0</xdr:rowOff>
    </xdr:from>
    <xdr:to>
      <xdr:col>1</xdr:col>
      <xdr:colOff>17362</xdr:colOff>
      <xdr:row>12</xdr:row>
      <xdr:rowOff>214310</xdr:rowOff>
    </xdr:to>
    <xdr:pic>
      <xdr:nvPicPr>
        <xdr:cNvPr id="2" name="Picture 34">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8" y="1104900"/>
          <a:ext cx="707924" cy="3109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23813</xdr:colOff>
      <xdr:row>17</xdr:row>
      <xdr:rowOff>95248</xdr:rowOff>
    </xdr:from>
    <xdr:to>
      <xdr:col>1</xdr:col>
      <xdr:colOff>333375</xdr:colOff>
      <xdr:row>19</xdr:row>
      <xdr:rowOff>19048</xdr:rowOff>
    </xdr:to>
    <xdr:pic>
      <xdr:nvPicPr>
        <xdr:cNvPr id="3" name="Imagen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5813" y="9524998"/>
          <a:ext cx="309562"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369096</xdr:colOff>
      <xdr:row>17</xdr:row>
      <xdr:rowOff>294787</xdr:rowOff>
    </xdr:from>
    <xdr:to>
      <xdr:col>1</xdr:col>
      <xdr:colOff>738188</xdr:colOff>
      <xdr:row>19</xdr:row>
      <xdr:rowOff>9523</xdr:rowOff>
    </xdr:to>
    <xdr:pic>
      <xdr:nvPicPr>
        <xdr:cNvPr id="4" name="Imagen 3">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31096" y="9724537"/>
          <a:ext cx="369092" cy="3433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350045</xdr:colOff>
      <xdr:row>0</xdr:row>
      <xdr:rowOff>116682</xdr:rowOff>
    </xdr:from>
    <xdr:to>
      <xdr:col>2</xdr:col>
      <xdr:colOff>1169194</xdr:colOff>
      <xdr:row>3</xdr:row>
      <xdr:rowOff>142875</xdr:rowOff>
    </xdr:to>
    <xdr:pic>
      <xdr:nvPicPr>
        <xdr:cNvPr id="5" name="5 Imagen" descr="Ultimo Logo Roberto Quintero Villa Blanco y Negro">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12045" y="116682"/>
          <a:ext cx="2686049" cy="8548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
  <sheetViews>
    <sheetView view="pageBreakPreview" topLeftCell="A8" zoomScale="80" zoomScaleNormal="100" zoomScaleSheetLayoutView="80" workbookViewId="0">
      <selection activeCell="I8" sqref="I1:I1048576"/>
    </sheetView>
  </sheetViews>
  <sheetFormatPr baseColWidth="10" defaultRowHeight="12"/>
  <cols>
    <col min="1" max="1" width="11.42578125" style="4"/>
    <col min="2" max="2" width="18.85546875" style="4" customWidth="1"/>
    <col min="3" max="3" width="16.28515625" style="4" customWidth="1"/>
    <col min="4" max="4" width="21.42578125" style="4" customWidth="1"/>
    <col min="5" max="5" width="28.28515625" style="4" customWidth="1"/>
    <col min="6" max="6" width="24.85546875" style="4" customWidth="1"/>
    <col min="7" max="11" width="11.42578125" style="4"/>
    <col min="12" max="12" width="14.42578125" style="4" customWidth="1"/>
    <col min="13" max="13" width="22.140625" style="4" customWidth="1"/>
    <col min="14" max="14" width="16.85546875" style="4" customWidth="1"/>
    <col min="15" max="15" width="22.7109375" style="4" customWidth="1"/>
    <col min="16" max="16" width="20.28515625" style="4" customWidth="1"/>
    <col min="17" max="17" width="22.42578125" style="4" customWidth="1"/>
    <col min="18" max="18" width="25.42578125" style="4" customWidth="1"/>
    <col min="19" max="19" width="10" style="4" customWidth="1"/>
    <col min="20" max="20" width="15.28515625" style="4" customWidth="1"/>
    <col min="21" max="25" width="0" style="4" hidden="1" customWidth="1"/>
    <col min="26" max="26" width="13.85546875" style="4" customWidth="1"/>
    <col min="27" max="27" width="20.42578125" style="4" customWidth="1"/>
    <col min="28" max="267" width="11.42578125" style="4"/>
    <col min="268" max="268" width="14.42578125" style="4" customWidth="1"/>
    <col min="269" max="269" width="22.140625" style="4" customWidth="1"/>
    <col min="270" max="270" width="16.85546875" style="4" customWidth="1"/>
    <col min="271" max="271" width="22.7109375" style="4" customWidth="1"/>
    <col min="272" max="272" width="20.28515625" style="4" customWidth="1"/>
    <col min="273" max="273" width="22.42578125" style="4" customWidth="1"/>
    <col min="274" max="274" width="25.42578125" style="4" customWidth="1"/>
    <col min="275" max="275" width="10" style="4" customWidth="1"/>
    <col min="276" max="276" width="15.28515625" style="4" customWidth="1"/>
    <col min="277" max="281" width="0" style="4" hidden="1" customWidth="1"/>
    <col min="282" max="282" width="13.85546875" style="4" customWidth="1"/>
    <col min="283" max="283" width="20.42578125" style="4" customWidth="1"/>
    <col min="284" max="523" width="11.42578125" style="4"/>
    <col min="524" max="524" width="14.42578125" style="4" customWidth="1"/>
    <col min="525" max="525" width="22.140625" style="4" customWidth="1"/>
    <col min="526" max="526" width="16.85546875" style="4" customWidth="1"/>
    <col min="527" max="527" width="22.7109375" style="4" customWidth="1"/>
    <col min="528" max="528" width="20.28515625" style="4" customWidth="1"/>
    <col min="529" max="529" width="22.42578125" style="4" customWidth="1"/>
    <col min="530" max="530" width="25.42578125" style="4" customWidth="1"/>
    <col min="531" max="531" width="10" style="4" customWidth="1"/>
    <col min="532" max="532" width="15.28515625" style="4" customWidth="1"/>
    <col min="533" max="537" width="0" style="4" hidden="1" customWidth="1"/>
    <col min="538" max="538" width="13.85546875" style="4" customWidth="1"/>
    <col min="539" max="539" width="20.42578125" style="4" customWidth="1"/>
    <col min="540" max="779" width="11.42578125" style="4"/>
    <col min="780" max="780" width="14.42578125" style="4" customWidth="1"/>
    <col min="781" max="781" width="22.140625" style="4" customWidth="1"/>
    <col min="782" max="782" width="16.85546875" style="4" customWidth="1"/>
    <col min="783" max="783" width="22.7109375" style="4" customWidth="1"/>
    <col min="784" max="784" width="20.28515625" style="4" customWidth="1"/>
    <col min="785" max="785" width="22.42578125" style="4" customWidth="1"/>
    <col min="786" max="786" width="25.42578125" style="4" customWidth="1"/>
    <col min="787" max="787" width="10" style="4" customWidth="1"/>
    <col min="788" max="788" width="15.28515625" style="4" customWidth="1"/>
    <col min="789" max="793" width="0" style="4" hidden="1" customWidth="1"/>
    <col min="794" max="794" width="13.85546875" style="4" customWidth="1"/>
    <col min="795" max="795" width="20.42578125" style="4" customWidth="1"/>
    <col min="796" max="1035" width="11.42578125" style="4"/>
    <col min="1036" max="1036" width="14.42578125" style="4" customWidth="1"/>
    <col min="1037" max="1037" width="22.140625" style="4" customWidth="1"/>
    <col min="1038" max="1038" width="16.85546875" style="4" customWidth="1"/>
    <col min="1039" max="1039" width="22.7109375" style="4" customWidth="1"/>
    <col min="1040" max="1040" width="20.28515625" style="4" customWidth="1"/>
    <col min="1041" max="1041" width="22.42578125" style="4" customWidth="1"/>
    <col min="1042" max="1042" width="25.42578125" style="4" customWidth="1"/>
    <col min="1043" max="1043" width="10" style="4" customWidth="1"/>
    <col min="1044" max="1044" width="15.28515625" style="4" customWidth="1"/>
    <col min="1045" max="1049" width="0" style="4" hidden="1" customWidth="1"/>
    <col min="1050" max="1050" width="13.85546875" style="4" customWidth="1"/>
    <col min="1051" max="1051" width="20.42578125" style="4" customWidth="1"/>
    <col min="1052" max="1291" width="11.42578125" style="4"/>
    <col min="1292" max="1292" width="14.42578125" style="4" customWidth="1"/>
    <col min="1293" max="1293" width="22.140625" style="4" customWidth="1"/>
    <col min="1294" max="1294" width="16.85546875" style="4" customWidth="1"/>
    <col min="1295" max="1295" width="22.7109375" style="4" customWidth="1"/>
    <col min="1296" max="1296" width="20.28515625" style="4" customWidth="1"/>
    <col min="1297" max="1297" width="22.42578125" style="4" customWidth="1"/>
    <col min="1298" max="1298" width="25.42578125" style="4" customWidth="1"/>
    <col min="1299" max="1299" width="10" style="4" customWidth="1"/>
    <col min="1300" max="1300" width="15.28515625" style="4" customWidth="1"/>
    <col min="1301" max="1305" width="0" style="4" hidden="1" customWidth="1"/>
    <col min="1306" max="1306" width="13.85546875" style="4" customWidth="1"/>
    <col min="1307" max="1307" width="20.42578125" style="4" customWidth="1"/>
    <col min="1308" max="1547" width="11.42578125" style="4"/>
    <col min="1548" max="1548" width="14.42578125" style="4" customWidth="1"/>
    <col min="1549" max="1549" width="22.140625" style="4" customWidth="1"/>
    <col min="1550" max="1550" width="16.85546875" style="4" customWidth="1"/>
    <col min="1551" max="1551" width="22.7109375" style="4" customWidth="1"/>
    <col min="1552" max="1552" width="20.28515625" style="4" customWidth="1"/>
    <col min="1553" max="1553" width="22.42578125" style="4" customWidth="1"/>
    <col min="1554" max="1554" width="25.42578125" style="4" customWidth="1"/>
    <col min="1555" max="1555" width="10" style="4" customWidth="1"/>
    <col min="1556" max="1556" width="15.28515625" style="4" customWidth="1"/>
    <col min="1557" max="1561" width="0" style="4" hidden="1" customWidth="1"/>
    <col min="1562" max="1562" width="13.85546875" style="4" customWidth="1"/>
    <col min="1563" max="1563" width="20.42578125" style="4" customWidth="1"/>
    <col min="1564" max="1803" width="11.42578125" style="4"/>
    <col min="1804" max="1804" width="14.42578125" style="4" customWidth="1"/>
    <col min="1805" max="1805" width="22.140625" style="4" customWidth="1"/>
    <col min="1806" max="1806" width="16.85546875" style="4" customWidth="1"/>
    <col min="1807" max="1807" width="22.7109375" style="4" customWidth="1"/>
    <col min="1808" max="1808" width="20.28515625" style="4" customWidth="1"/>
    <col min="1809" max="1809" width="22.42578125" style="4" customWidth="1"/>
    <col min="1810" max="1810" width="25.42578125" style="4" customWidth="1"/>
    <col min="1811" max="1811" width="10" style="4" customWidth="1"/>
    <col min="1812" max="1812" width="15.28515625" style="4" customWidth="1"/>
    <col min="1813" max="1817" width="0" style="4" hidden="1" customWidth="1"/>
    <col min="1818" max="1818" width="13.85546875" style="4" customWidth="1"/>
    <col min="1819" max="1819" width="20.42578125" style="4" customWidth="1"/>
    <col min="1820" max="2059" width="11.42578125" style="4"/>
    <col min="2060" max="2060" width="14.42578125" style="4" customWidth="1"/>
    <col min="2061" max="2061" width="22.140625" style="4" customWidth="1"/>
    <col min="2062" max="2062" width="16.85546875" style="4" customWidth="1"/>
    <col min="2063" max="2063" width="22.7109375" style="4" customWidth="1"/>
    <col min="2064" max="2064" width="20.28515625" style="4" customWidth="1"/>
    <col min="2065" max="2065" width="22.42578125" style="4" customWidth="1"/>
    <col min="2066" max="2066" width="25.42578125" style="4" customWidth="1"/>
    <col min="2067" max="2067" width="10" style="4" customWidth="1"/>
    <col min="2068" max="2068" width="15.28515625" style="4" customWidth="1"/>
    <col min="2069" max="2073" width="0" style="4" hidden="1" customWidth="1"/>
    <col min="2074" max="2074" width="13.85546875" style="4" customWidth="1"/>
    <col min="2075" max="2075" width="20.42578125" style="4" customWidth="1"/>
    <col min="2076" max="2315" width="11.42578125" style="4"/>
    <col min="2316" max="2316" width="14.42578125" style="4" customWidth="1"/>
    <col min="2317" max="2317" width="22.140625" style="4" customWidth="1"/>
    <col min="2318" max="2318" width="16.85546875" style="4" customWidth="1"/>
    <col min="2319" max="2319" width="22.7109375" style="4" customWidth="1"/>
    <col min="2320" max="2320" width="20.28515625" style="4" customWidth="1"/>
    <col min="2321" max="2321" width="22.42578125" style="4" customWidth="1"/>
    <col min="2322" max="2322" width="25.42578125" style="4" customWidth="1"/>
    <col min="2323" max="2323" width="10" style="4" customWidth="1"/>
    <col min="2324" max="2324" width="15.28515625" style="4" customWidth="1"/>
    <col min="2325" max="2329" width="0" style="4" hidden="1" customWidth="1"/>
    <col min="2330" max="2330" width="13.85546875" style="4" customWidth="1"/>
    <col min="2331" max="2331" width="20.42578125" style="4" customWidth="1"/>
    <col min="2332" max="2571" width="11.42578125" style="4"/>
    <col min="2572" max="2572" width="14.42578125" style="4" customWidth="1"/>
    <col min="2573" max="2573" width="22.140625" style="4" customWidth="1"/>
    <col min="2574" max="2574" width="16.85546875" style="4" customWidth="1"/>
    <col min="2575" max="2575" width="22.7109375" style="4" customWidth="1"/>
    <col min="2576" max="2576" width="20.28515625" style="4" customWidth="1"/>
    <col min="2577" max="2577" width="22.42578125" style="4" customWidth="1"/>
    <col min="2578" max="2578" width="25.42578125" style="4" customWidth="1"/>
    <col min="2579" max="2579" width="10" style="4" customWidth="1"/>
    <col min="2580" max="2580" width="15.28515625" style="4" customWidth="1"/>
    <col min="2581" max="2585" width="0" style="4" hidden="1" customWidth="1"/>
    <col min="2586" max="2586" width="13.85546875" style="4" customWidth="1"/>
    <col min="2587" max="2587" width="20.42578125" style="4" customWidth="1"/>
    <col min="2588" max="2827" width="11.42578125" style="4"/>
    <col min="2828" max="2828" width="14.42578125" style="4" customWidth="1"/>
    <col min="2829" max="2829" width="22.140625" style="4" customWidth="1"/>
    <col min="2830" max="2830" width="16.85546875" style="4" customWidth="1"/>
    <col min="2831" max="2831" width="22.7109375" style="4" customWidth="1"/>
    <col min="2832" max="2832" width="20.28515625" style="4" customWidth="1"/>
    <col min="2833" max="2833" width="22.42578125" style="4" customWidth="1"/>
    <col min="2834" max="2834" width="25.42578125" style="4" customWidth="1"/>
    <col min="2835" max="2835" width="10" style="4" customWidth="1"/>
    <col min="2836" max="2836" width="15.28515625" style="4" customWidth="1"/>
    <col min="2837" max="2841" width="0" style="4" hidden="1" customWidth="1"/>
    <col min="2842" max="2842" width="13.85546875" style="4" customWidth="1"/>
    <col min="2843" max="2843" width="20.42578125" style="4" customWidth="1"/>
    <col min="2844" max="3083" width="11.42578125" style="4"/>
    <col min="3084" max="3084" width="14.42578125" style="4" customWidth="1"/>
    <col min="3085" max="3085" width="22.140625" style="4" customWidth="1"/>
    <col min="3086" max="3086" width="16.85546875" style="4" customWidth="1"/>
    <col min="3087" max="3087" width="22.7109375" style="4" customWidth="1"/>
    <col min="3088" max="3088" width="20.28515625" style="4" customWidth="1"/>
    <col min="3089" max="3089" width="22.42578125" style="4" customWidth="1"/>
    <col min="3090" max="3090" width="25.42578125" style="4" customWidth="1"/>
    <col min="3091" max="3091" width="10" style="4" customWidth="1"/>
    <col min="3092" max="3092" width="15.28515625" style="4" customWidth="1"/>
    <col min="3093" max="3097" width="0" style="4" hidden="1" customWidth="1"/>
    <col min="3098" max="3098" width="13.85546875" style="4" customWidth="1"/>
    <col min="3099" max="3099" width="20.42578125" style="4" customWidth="1"/>
    <col min="3100" max="3339" width="11.42578125" style="4"/>
    <col min="3340" max="3340" width="14.42578125" style="4" customWidth="1"/>
    <col min="3341" max="3341" width="22.140625" style="4" customWidth="1"/>
    <col min="3342" max="3342" width="16.85546875" style="4" customWidth="1"/>
    <col min="3343" max="3343" width="22.7109375" style="4" customWidth="1"/>
    <col min="3344" max="3344" width="20.28515625" style="4" customWidth="1"/>
    <col min="3345" max="3345" width="22.42578125" style="4" customWidth="1"/>
    <col min="3346" max="3346" width="25.42578125" style="4" customWidth="1"/>
    <col min="3347" max="3347" width="10" style="4" customWidth="1"/>
    <col min="3348" max="3348" width="15.28515625" style="4" customWidth="1"/>
    <col min="3349" max="3353" width="0" style="4" hidden="1" customWidth="1"/>
    <col min="3354" max="3354" width="13.85546875" style="4" customWidth="1"/>
    <col min="3355" max="3355" width="20.42578125" style="4" customWidth="1"/>
    <col min="3356" max="3595" width="11.42578125" style="4"/>
    <col min="3596" max="3596" width="14.42578125" style="4" customWidth="1"/>
    <col min="3597" max="3597" width="22.140625" style="4" customWidth="1"/>
    <col min="3598" max="3598" width="16.85546875" style="4" customWidth="1"/>
    <col min="3599" max="3599" width="22.7109375" style="4" customWidth="1"/>
    <col min="3600" max="3600" width="20.28515625" style="4" customWidth="1"/>
    <col min="3601" max="3601" width="22.42578125" style="4" customWidth="1"/>
    <col min="3602" max="3602" width="25.42578125" style="4" customWidth="1"/>
    <col min="3603" max="3603" width="10" style="4" customWidth="1"/>
    <col min="3604" max="3604" width="15.28515625" style="4" customWidth="1"/>
    <col min="3605" max="3609" width="0" style="4" hidden="1" customWidth="1"/>
    <col min="3610" max="3610" width="13.85546875" style="4" customWidth="1"/>
    <col min="3611" max="3611" width="20.42578125" style="4" customWidth="1"/>
    <col min="3612" max="3851" width="11.42578125" style="4"/>
    <col min="3852" max="3852" width="14.42578125" style="4" customWidth="1"/>
    <col min="3853" max="3853" width="22.140625" style="4" customWidth="1"/>
    <col min="3854" max="3854" width="16.85546875" style="4" customWidth="1"/>
    <col min="3855" max="3855" width="22.7109375" style="4" customWidth="1"/>
    <col min="3856" max="3856" width="20.28515625" style="4" customWidth="1"/>
    <col min="3857" max="3857" width="22.42578125" style="4" customWidth="1"/>
    <col min="3858" max="3858" width="25.42578125" style="4" customWidth="1"/>
    <col min="3859" max="3859" width="10" style="4" customWidth="1"/>
    <col min="3860" max="3860" width="15.28515625" style="4" customWidth="1"/>
    <col min="3861" max="3865" width="0" style="4" hidden="1" customWidth="1"/>
    <col min="3866" max="3866" width="13.85546875" style="4" customWidth="1"/>
    <col min="3867" max="3867" width="20.42578125" style="4" customWidth="1"/>
    <col min="3868" max="4107" width="11.42578125" style="4"/>
    <col min="4108" max="4108" width="14.42578125" style="4" customWidth="1"/>
    <col min="4109" max="4109" width="22.140625" style="4" customWidth="1"/>
    <col min="4110" max="4110" width="16.85546875" style="4" customWidth="1"/>
    <col min="4111" max="4111" width="22.7109375" style="4" customWidth="1"/>
    <col min="4112" max="4112" width="20.28515625" style="4" customWidth="1"/>
    <col min="4113" max="4113" width="22.42578125" style="4" customWidth="1"/>
    <col min="4114" max="4114" width="25.42578125" style="4" customWidth="1"/>
    <col min="4115" max="4115" width="10" style="4" customWidth="1"/>
    <col min="4116" max="4116" width="15.28515625" style="4" customWidth="1"/>
    <col min="4117" max="4121" width="0" style="4" hidden="1" customWidth="1"/>
    <col min="4122" max="4122" width="13.85546875" style="4" customWidth="1"/>
    <col min="4123" max="4123" width="20.42578125" style="4" customWidth="1"/>
    <col min="4124" max="4363" width="11.42578125" style="4"/>
    <col min="4364" max="4364" width="14.42578125" style="4" customWidth="1"/>
    <col min="4365" max="4365" width="22.140625" style="4" customWidth="1"/>
    <col min="4366" max="4366" width="16.85546875" style="4" customWidth="1"/>
    <col min="4367" max="4367" width="22.7109375" style="4" customWidth="1"/>
    <col min="4368" max="4368" width="20.28515625" style="4" customWidth="1"/>
    <col min="4369" max="4369" width="22.42578125" style="4" customWidth="1"/>
    <col min="4370" max="4370" width="25.42578125" style="4" customWidth="1"/>
    <col min="4371" max="4371" width="10" style="4" customWidth="1"/>
    <col min="4372" max="4372" width="15.28515625" style="4" customWidth="1"/>
    <col min="4373" max="4377" width="0" style="4" hidden="1" customWidth="1"/>
    <col min="4378" max="4378" width="13.85546875" style="4" customWidth="1"/>
    <col min="4379" max="4379" width="20.42578125" style="4" customWidth="1"/>
    <col min="4380" max="4619" width="11.42578125" style="4"/>
    <col min="4620" max="4620" width="14.42578125" style="4" customWidth="1"/>
    <col min="4621" max="4621" width="22.140625" style="4" customWidth="1"/>
    <col min="4622" max="4622" width="16.85546875" style="4" customWidth="1"/>
    <col min="4623" max="4623" width="22.7109375" style="4" customWidth="1"/>
    <col min="4624" max="4624" width="20.28515625" style="4" customWidth="1"/>
    <col min="4625" max="4625" width="22.42578125" style="4" customWidth="1"/>
    <col min="4626" max="4626" width="25.42578125" style="4" customWidth="1"/>
    <col min="4627" max="4627" width="10" style="4" customWidth="1"/>
    <col min="4628" max="4628" width="15.28515625" style="4" customWidth="1"/>
    <col min="4629" max="4633" width="0" style="4" hidden="1" customWidth="1"/>
    <col min="4634" max="4634" width="13.85546875" style="4" customWidth="1"/>
    <col min="4635" max="4635" width="20.42578125" style="4" customWidth="1"/>
    <col min="4636" max="4875" width="11.42578125" style="4"/>
    <col min="4876" max="4876" width="14.42578125" style="4" customWidth="1"/>
    <col min="4877" max="4877" width="22.140625" style="4" customWidth="1"/>
    <col min="4878" max="4878" width="16.85546875" style="4" customWidth="1"/>
    <col min="4879" max="4879" width="22.7109375" style="4" customWidth="1"/>
    <col min="4880" max="4880" width="20.28515625" style="4" customWidth="1"/>
    <col min="4881" max="4881" width="22.42578125" style="4" customWidth="1"/>
    <col min="4882" max="4882" width="25.42578125" style="4" customWidth="1"/>
    <col min="4883" max="4883" width="10" style="4" customWidth="1"/>
    <col min="4884" max="4884" width="15.28515625" style="4" customWidth="1"/>
    <col min="4885" max="4889" width="0" style="4" hidden="1" customWidth="1"/>
    <col min="4890" max="4890" width="13.85546875" style="4" customWidth="1"/>
    <col min="4891" max="4891" width="20.42578125" style="4" customWidth="1"/>
    <col min="4892" max="5131" width="11.42578125" style="4"/>
    <col min="5132" max="5132" width="14.42578125" style="4" customWidth="1"/>
    <col min="5133" max="5133" width="22.140625" style="4" customWidth="1"/>
    <col min="5134" max="5134" width="16.85546875" style="4" customWidth="1"/>
    <col min="5135" max="5135" width="22.7109375" style="4" customWidth="1"/>
    <col min="5136" max="5136" width="20.28515625" style="4" customWidth="1"/>
    <col min="5137" max="5137" width="22.42578125" style="4" customWidth="1"/>
    <col min="5138" max="5138" width="25.42578125" style="4" customWidth="1"/>
    <col min="5139" max="5139" width="10" style="4" customWidth="1"/>
    <col min="5140" max="5140" width="15.28515625" style="4" customWidth="1"/>
    <col min="5141" max="5145" width="0" style="4" hidden="1" customWidth="1"/>
    <col min="5146" max="5146" width="13.85546875" style="4" customWidth="1"/>
    <col min="5147" max="5147" width="20.42578125" style="4" customWidth="1"/>
    <col min="5148" max="5387" width="11.42578125" style="4"/>
    <col min="5388" max="5388" width="14.42578125" style="4" customWidth="1"/>
    <col min="5389" max="5389" width="22.140625" style="4" customWidth="1"/>
    <col min="5390" max="5390" width="16.85546875" style="4" customWidth="1"/>
    <col min="5391" max="5391" width="22.7109375" style="4" customWidth="1"/>
    <col min="5392" max="5392" width="20.28515625" style="4" customWidth="1"/>
    <col min="5393" max="5393" width="22.42578125" style="4" customWidth="1"/>
    <col min="5394" max="5394" width="25.42578125" style="4" customWidth="1"/>
    <col min="5395" max="5395" width="10" style="4" customWidth="1"/>
    <col min="5396" max="5396" width="15.28515625" style="4" customWidth="1"/>
    <col min="5397" max="5401" width="0" style="4" hidden="1" customWidth="1"/>
    <col min="5402" max="5402" width="13.85546875" style="4" customWidth="1"/>
    <col min="5403" max="5403" width="20.42578125" style="4" customWidth="1"/>
    <col min="5404" max="5643" width="11.42578125" style="4"/>
    <col min="5644" max="5644" width="14.42578125" style="4" customWidth="1"/>
    <col min="5645" max="5645" width="22.140625" style="4" customWidth="1"/>
    <col min="5646" max="5646" width="16.85546875" style="4" customWidth="1"/>
    <col min="5647" max="5647" width="22.7109375" style="4" customWidth="1"/>
    <col min="5648" max="5648" width="20.28515625" style="4" customWidth="1"/>
    <col min="5649" max="5649" width="22.42578125" style="4" customWidth="1"/>
    <col min="5650" max="5650" width="25.42578125" style="4" customWidth="1"/>
    <col min="5651" max="5651" width="10" style="4" customWidth="1"/>
    <col min="5652" max="5652" width="15.28515625" style="4" customWidth="1"/>
    <col min="5653" max="5657" width="0" style="4" hidden="1" customWidth="1"/>
    <col min="5658" max="5658" width="13.85546875" style="4" customWidth="1"/>
    <col min="5659" max="5659" width="20.42578125" style="4" customWidth="1"/>
    <col min="5660" max="5899" width="11.42578125" style="4"/>
    <col min="5900" max="5900" width="14.42578125" style="4" customWidth="1"/>
    <col min="5901" max="5901" width="22.140625" style="4" customWidth="1"/>
    <col min="5902" max="5902" width="16.85546875" style="4" customWidth="1"/>
    <col min="5903" max="5903" width="22.7109375" style="4" customWidth="1"/>
    <col min="5904" max="5904" width="20.28515625" style="4" customWidth="1"/>
    <col min="5905" max="5905" width="22.42578125" style="4" customWidth="1"/>
    <col min="5906" max="5906" width="25.42578125" style="4" customWidth="1"/>
    <col min="5907" max="5907" width="10" style="4" customWidth="1"/>
    <col min="5908" max="5908" width="15.28515625" style="4" customWidth="1"/>
    <col min="5909" max="5913" width="0" style="4" hidden="1" customWidth="1"/>
    <col min="5914" max="5914" width="13.85546875" style="4" customWidth="1"/>
    <col min="5915" max="5915" width="20.42578125" style="4" customWidth="1"/>
    <col min="5916" max="6155" width="11.42578125" style="4"/>
    <col min="6156" max="6156" width="14.42578125" style="4" customWidth="1"/>
    <col min="6157" max="6157" width="22.140625" style="4" customWidth="1"/>
    <col min="6158" max="6158" width="16.85546875" style="4" customWidth="1"/>
    <col min="6159" max="6159" width="22.7109375" style="4" customWidth="1"/>
    <col min="6160" max="6160" width="20.28515625" style="4" customWidth="1"/>
    <col min="6161" max="6161" width="22.42578125" style="4" customWidth="1"/>
    <col min="6162" max="6162" width="25.42578125" style="4" customWidth="1"/>
    <col min="6163" max="6163" width="10" style="4" customWidth="1"/>
    <col min="6164" max="6164" width="15.28515625" style="4" customWidth="1"/>
    <col min="6165" max="6169" width="0" style="4" hidden="1" customWidth="1"/>
    <col min="6170" max="6170" width="13.85546875" style="4" customWidth="1"/>
    <col min="6171" max="6171" width="20.42578125" style="4" customWidth="1"/>
    <col min="6172" max="6411" width="11.42578125" style="4"/>
    <col min="6412" max="6412" width="14.42578125" style="4" customWidth="1"/>
    <col min="6413" max="6413" width="22.140625" style="4" customWidth="1"/>
    <col min="6414" max="6414" width="16.85546875" style="4" customWidth="1"/>
    <col min="6415" max="6415" width="22.7109375" style="4" customWidth="1"/>
    <col min="6416" max="6416" width="20.28515625" style="4" customWidth="1"/>
    <col min="6417" max="6417" width="22.42578125" style="4" customWidth="1"/>
    <col min="6418" max="6418" width="25.42578125" style="4" customWidth="1"/>
    <col min="6419" max="6419" width="10" style="4" customWidth="1"/>
    <col min="6420" max="6420" width="15.28515625" style="4" customWidth="1"/>
    <col min="6421" max="6425" width="0" style="4" hidden="1" customWidth="1"/>
    <col min="6426" max="6426" width="13.85546875" style="4" customWidth="1"/>
    <col min="6427" max="6427" width="20.42578125" style="4" customWidth="1"/>
    <col min="6428" max="6667" width="11.42578125" style="4"/>
    <col min="6668" max="6668" width="14.42578125" style="4" customWidth="1"/>
    <col min="6669" max="6669" width="22.140625" style="4" customWidth="1"/>
    <col min="6670" max="6670" width="16.85546875" style="4" customWidth="1"/>
    <col min="6671" max="6671" width="22.7109375" style="4" customWidth="1"/>
    <col min="6672" max="6672" width="20.28515625" style="4" customWidth="1"/>
    <col min="6673" max="6673" width="22.42578125" style="4" customWidth="1"/>
    <col min="6674" max="6674" width="25.42578125" style="4" customWidth="1"/>
    <col min="6675" max="6675" width="10" style="4" customWidth="1"/>
    <col min="6676" max="6676" width="15.28515625" style="4" customWidth="1"/>
    <col min="6677" max="6681" width="0" style="4" hidden="1" customWidth="1"/>
    <col min="6682" max="6682" width="13.85546875" style="4" customWidth="1"/>
    <col min="6683" max="6683" width="20.42578125" style="4" customWidth="1"/>
    <col min="6684" max="6923" width="11.42578125" style="4"/>
    <col min="6924" max="6924" width="14.42578125" style="4" customWidth="1"/>
    <col min="6925" max="6925" width="22.140625" style="4" customWidth="1"/>
    <col min="6926" max="6926" width="16.85546875" style="4" customWidth="1"/>
    <col min="6927" max="6927" width="22.7109375" style="4" customWidth="1"/>
    <col min="6928" max="6928" width="20.28515625" style="4" customWidth="1"/>
    <col min="6929" max="6929" width="22.42578125" style="4" customWidth="1"/>
    <col min="6930" max="6930" width="25.42578125" style="4" customWidth="1"/>
    <col min="6931" max="6931" width="10" style="4" customWidth="1"/>
    <col min="6932" max="6932" width="15.28515625" style="4" customWidth="1"/>
    <col min="6933" max="6937" width="0" style="4" hidden="1" customWidth="1"/>
    <col min="6938" max="6938" width="13.85546875" style="4" customWidth="1"/>
    <col min="6939" max="6939" width="20.42578125" style="4" customWidth="1"/>
    <col min="6940" max="7179" width="11.42578125" style="4"/>
    <col min="7180" max="7180" width="14.42578125" style="4" customWidth="1"/>
    <col min="7181" max="7181" width="22.140625" style="4" customWidth="1"/>
    <col min="7182" max="7182" width="16.85546875" style="4" customWidth="1"/>
    <col min="7183" max="7183" width="22.7109375" style="4" customWidth="1"/>
    <col min="7184" max="7184" width="20.28515625" style="4" customWidth="1"/>
    <col min="7185" max="7185" width="22.42578125" style="4" customWidth="1"/>
    <col min="7186" max="7186" width="25.42578125" style="4" customWidth="1"/>
    <col min="7187" max="7187" width="10" style="4" customWidth="1"/>
    <col min="7188" max="7188" width="15.28515625" style="4" customWidth="1"/>
    <col min="7189" max="7193" width="0" style="4" hidden="1" customWidth="1"/>
    <col min="7194" max="7194" width="13.85546875" style="4" customWidth="1"/>
    <col min="7195" max="7195" width="20.42578125" style="4" customWidth="1"/>
    <col min="7196" max="7435" width="11.42578125" style="4"/>
    <col min="7436" max="7436" width="14.42578125" style="4" customWidth="1"/>
    <col min="7437" max="7437" width="22.140625" style="4" customWidth="1"/>
    <col min="7438" max="7438" width="16.85546875" style="4" customWidth="1"/>
    <col min="7439" max="7439" width="22.7109375" style="4" customWidth="1"/>
    <col min="7440" max="7440" width="20.28515625" style="4" customWidth="1"/>
    <col min="7441" max="7441" width="22.42578125" style="4" customWidth="1"/>
    <col min="7442" max="7442" width="25.42578125" style="4" customWidth="1"/>
    <col min="7443" max="7443" width="10" style="4" customWidth="1"/>
    <col min="7444" max="7444" width="15.28515625" style="4" customWidth="1"/>
    <col min="7445" max="7449" width="0" style="4" hidden="1" customWidth="1"/>
    <col min="7450" max="7450" width="13.85546875" style="4" customWidth="1"/>
    <col min="7451" max="7451" width="20.42578125" style="4" customWidth="1"/>
    <col min="7452" max="7691" width="11.42578125" style="4"/>
    <col min="7692" max="7692" width="14.42578125" style="4" customWidth="1"/>
    <col min="7693" max="7693" width="22.140625" style="4" customWidth="1"/>
    <col min="7694" max="7694" width="16.85546875" style="4" customWidth="1"/>
    <col min="7695" max="7695" width="22.7109375" style="4" customWidth="1"/>
    <col min="7696" max="7696" width="20.28515625" style="4" customWidth="1"/>
    <col min="7697" max="7697" width="22.42578125" style="4" customWidth="1"/>
    <col min="7698" max="7698" width="25.42578125" style="4" customWidth="1"/>
    <col min="7699" max="7699" width="10" style="4" customWidth="1"/>
    <col min="7700" max="7700" width="15.28515625" style="4" customWidth="1"/>
    <col min="7701" max="7705" width="0" style="4" hidden="1" customWidth="1"/>
    <col min="7706" max="7706" width="13.85546875" style="4" customWidth="1"/>
    <col min="7707" max="7707" width="20.42578125" style="4" customWidth="1"/>
    <col min="7708" max="7947" width="11.42578125" style="4"/>
    <col min="7948" max="7948" width="14.42578125" style="4" customWidth="1"/>
    <col min="7949" max="7949" width="22.140625" style="4" customWidth="1"/>
    <col min="7950" max="7950" width="16.85546875" style="4" customWidth="1"/>
    <col min="7951" max="7951" width="22.7109375" style="4" customWidth="1"/>
    <col min="7952" max="7952" width="20.28515625" style="4" customWidth="1"/>
    <col min="7953" max="7953" width="22.42578125" style="4" customWidth="1"/>
    <col min="7954" max="7954" width="25.42578125" style="4" customWidth="1"/>
    <col min="7955" max="7955" width="10" style="4" customWidth="1"/>
    <col min="7956" max="7956" width="15.28515625" style="4" customWidth="1"/>
    <col min="7957" max="7961" width="0" style="4" hidden="1" customWidth="1"/>
    <col min="7962" max="7962" width="13.85546875" style="4" customWidth="1"/>
    <col min="7963" max="7963" width="20.42578125" style="4" customWidth="1"/>
    <col min="7964" max="8203" width="11.42578125" style="4"/>
    <col min="8204" max="8204" width="14.42578125" style="4" customWidth="1"/>
    <col min="8205" max="8205" width="22.140625" style="4" customWidth="1"/>
    <col min="8206" max="8206" width="16.85546875" style="4" customWidth="1"/>
    <col min="8207" max="8207" width="22.7109375" style="4" customWidth="1"/>
    <col min="8208" max="8208" width="20.28515625" style="4" customWidth="1"/>
    <col min="8209" max="8209" width="22.42578125" style="4" customWidth="1"/>
    <col min="8210" max="8210" width="25.42578125" style="4" customWidth="1"/>
    <col min="8211" max="8211" width="10" style="4" customWidth="1"/>
    <col min="8212" max="8212" width="15.28515625" style="4" customWidth="1"/>
    <col min="8213" max="8217" width="0" style="4" hidden="1" customWidth="1"/>
    <col min="8218" max="8218" width="13.85546875" style="4" customWidth="1"/>
    <col min="8219" max="8219" width="20.42578125" style="4" customWidth="1"/>
    <col min="8220" max="8459" width="11.42578125" style="4"/>
    <col min="8460" max="8460" width="14.42578125" style="4" customWidth="1"/>
    <col min="8461" max="8461" width="22.140625" style="4" customWidth="1"/>
    <col min="8462" max="8462" width="16.85546875" style="4" customWidth="1"/>
    <col min="8463" max="8463" width="22.7109375" style="4" customWidth="1"/>
    <col min="8464" max="8464" width="20.28515625" style="4" customWidth="1"/>
    <col min="8465" max="8465" width="22.42578125" style="4" customWidth="1"/>
    <col min="8466" max="8466" width="25.42578125" style="4" customWidth="1"/>
    <col min="8467" max="8467" width="10" style="4" customWidth="1"/>
    <col min="8468" max="8468" width="15.28515625" style="4" customWidth="1"/>
    <col min="8469" max="8473" width="0" style="4" hidden="1" customWidth="1"/>
    <col min="8474" max="8474" width="13.85546875" style="4" customWidth="1"/>
    <col min="8475" max="8475" width="20.42578125" style="4" customWidth="1"/>
    <col min="8476" max="8715" width="11.42578125" style="4"/>
    <col min="8716" max="8716" width="14.42578125" style="4" customWidth="1"/>
    <col min="8717" max="8717" width="22.140625" style="4" customWidth="1"/>
    <col min="8718" max="8718" width="16.85546875" style="4" customWidth="1"/>
    <col min="8719" max="8719" width="22.7109375" style="4" customWidth="1"/>
    <col min="8720" max="8720" width="20.28515625" style="4" customWidth="1"/>
    <col min="8721" max="8721" width="22.42578125" style="4" customWidth="1"/>
    <col min="8722" max="8722" width="25.42578125" style="4" customWidth="1"/>
    <col min="8723" max="8723" width="10" style="4" customWidth="1"/>
    <col min="8724" max="8724" width="15.28515625" style="4" customWidth="1"/>
    <col min="8725" max="8729" width="0" style="4" hidden="1" customWidth="1"/>
    <col min="8730" max="8730" width="13.85546875" style="4" customWidth="1"/>
    <col min="8731" max="8731" width="20.42578125" style="4" customWidth="1"/>
    <col min="8732" max="8971" width="11.42578125" style="4"/>
    <col min="8972" max="8972" width="14.42578125" style="4" customWidth="1"/>
    <col min="8973" max="8973" width="22.140625" style="4" customWidth="1"/>
    <col min="8974" max="8974" width="16.85546875" style="4" customWidth="1"/>
    <col min="8975" max="8975" width="22.7109375" style="4" customWidth="1"/>
    <col min="8976" max="8976" width="20.28515625" style="4" customWidth="1"/>
    <col min="8977" max="8977" width="22.42578125" style="4" customWidth="1"/>
    <col min="8978" max="8978" width="25.42578125" style="4" customWidth="1"/>
    <col min="8979" max="8979" width="10" style="4" customWidth="1"/>
    <col min="8980" max="8980" width="15.28515625" style="4" customWidth="1"/>
    <col min="8981" max="8985" width="0" style="4" hidden="1" customWidth="1"/>
    <col min="8986" max="8986" width="13.85546875" style="4" customWidth="1"/>
    <col min="8987" max="8987" width="20.42578125" style="4" customWidth="1"/>
    <col min="8988" max="9227" width="11.42578125" style="4"/>
    <col min="9228" max="9228" width="14.42578125" style="4" customWidth="1"/>
    <col min="9229" max="9229" width="22.140625" style="4" customWidth="1"/>
    <col min="9230" max="9230" width="16.85546875" style="4" customWidth="1"/>
    <col min="9231" max="9231" width="22.7109375" style="4" customWidth="1"/>
    <col min="9232" max="9232" width="20.28515625" style="4" customWidth="1"/>
    <col min="9233" max="9233" width="22.42578125" style="4" customWidth="1"/>
    <col min="9234" max="9234" width="25.42578125" style="4" customWidth="1"/>
    <col min="9235" max="9235" width="10" style="4" customWidth="1"/>
    <col min="9236" max="9236" width="15.28515625" style="4" customWidth="1"/>
    <col min="9237" max="9241" width="0" style="4" hidden="1" customWidth="1"/>
    <col min="9242" max="9242" width="13.85546875" style="4" customWidth="1"/>
    <col min="9243" max="9243" width="20.42578125" style="4" customWidth="1"/>
    <col min="9244" max="9483" width="11.42578125" style="4"/>
    <col min="9484" max="9484" width="14.42578125" style="4" customWidth="1"/>
    <col min="9485" max="9485" width="22.140625" style="4" customWidth="1"/>
    <col min="9486" max="9486" width="16.85546875" style="4" customWidth="1"/>
    <col min="9487" max="9487" width="22.7109375" style="4" customWidth="1"/>
    <col min="9488" max="9488" width="20.28515625" style="4" customWidth="1"/>
    <col min="9489" max="9489" width="22.42578125" style="4" customWidth="1"/>
    <col min="9490" max="9490" width="25.42578125" style="4" customWidth="1"/>
    <col min="9491" max="9491" width="10" style="4" customWidth="1"/>
    <col min="9492" max="9492" width="15.28515625" style="4" customWidth="1"/>
    <col min="9493" max="9497" width="0" style="4" hidden="1" customWidth="1"/>
    <col min="9498" max="9498" width="13.85546875" style="4" customWidth="1"/>
    <col min="9499" max="9499" width="20.42578125" style="4" customWidth="1"/>
    <col min="9500" max="9739" width="11.42578125" style="4"/>
    <col min="9740" max="9740" width="14.42578125" style="4" customWidth="1"/>
    <col min="9741" max="9741" width="22.140625" style="4" customWidth="1"/>
    <col min="9742" max="9742" width="16.85546875" style="4" customWidth="1"/>
    <col min="9743" max="9743" width="22.7109375" style="4" customWidth="1"/>
    <col min="9744" max="9744" width="20.28515625" style="4" customWidth="1"/>
    <col min="9745" max="9745" width="22.42578125" style="4" customWidth="1"/>
    <col min="9746" max="9746" width="25.42578125" style="4" customWidth="1"/>
    <col min="9747" max="9747" width="10" style="4" customWidth="1"/>
    <col min="9748" max="9748" width="15.28515625" style="4" customWidth="1"/>
    <col min="9749" max="9753" width="0" style="4" hidden="1" customWidth="1"/>
    <col min="9754" max="9754" width="13.85546875" style="4" customWidth="1"/>
    <col min="9755" max="9755" width="20.42578125" style="4" customWidth="1"/>
    <col min="9756" max="9995" width="11.42578125" style="4"/>
    <col min="9996" max="9996" width="14.42578125" style="4" customWidth="1"/>
    <col min="9997" max="9997" width="22.140625" style="4" customWidth="1"/>
    <col min="9998" max="9998" width="16.85546875" style="4" customWidth="1"/>
    <col min="9999" max="9999" width="22.7109375" style="4" customWidth="1"/>
    <col min="10000" max="10000" width="20.28515625" style="4" customWidth="1"/>
    <col min="10001" max="10001" width="22.42578125" style="4" customWidth="1"/>
    <col min="10002" max="10002" width="25.42578125" style="4" customWidth="1"/>
    <col min="10003" max="10003" width="10" style="4" customWidth="1"/>
    <col min="10004" max="10004" width="15.28515625" style="4" customWidth="1"/>
    <col min="10005" max="10009" width="0" style="4" hidden="1" customWidth="1"/>
    <col min="10010" max="10010" width="13.85546875" style="4" customWidth="1"/>
    <col min="10011" max="10011" width="20.42578125" style="4" customWidth="1"/>
    <col min="10012" max="10251" width="11.42578125" style="4"/>
    <col min="10252" max="10252" width="14.42578125" style="4" customWidth="1"/>
    <col min="10253" max="10253" width="22.140625" style="4" customWidth="1"/>
    <col min="10254" max="10254" width="16.85546875" style="4" customWidth="1"/>
    <col min="10255" max="10255" width="22.7109375" style="4" customWidth="1"/>
    <col min="10256" max="10256" width="20.28515625" style="4" customWidth="1"/>
    <col min="10257" max="10257" width="22.42578125" style="4" customWidth="1"/>
    <col min="10258" max="10258" width="25.42578125" style="4" customWidth="1"/>
    <col min="10259" max="10259" width="10" style="4" customWidth="1"/>
    <col min="10260" max="10260" width="15.28515625" style="4" customWidth="1"/>
    <col min="10261" max="10265" width="0" style="4" hidden="1" customWidth="1"/>
    <col min="10266" max="10266" width="13.85546875" style="4" customWidth="1"/>
    <col min="10267" max="10267" width="20.42578125" style="4" customWidth="1"/>
    <col min="10268" max="10507" width="11.42578125" style="4"/>
    <col min="10508" max="10508" width="14.42578125" style="4" customWidth="1"/>
    <col min="10509" max="10509" width="22.140625" style="4" customWidth="1"/>
    <col min="10510" max="10510" width="16.85546875" style="4" customWidth="1"/>
    <col min="10511" max="10511" width="22.7109375" style="4" customWidth="1"/>
    <col min="10512" max="10512" width="20.28515625" style="4" customWidth="1"/>
    <col min="10513" max="10513" width="22.42578125" style="4" customWidth="1"/>
    <col min="10514" max="10514" width="25.42578125" style="4" customWidth="1"/>
    <col min="10515" max="10515" width="10" style="4" customWidth="1"/>
    <col min="10516" max="10516" width="15.28515625" style="4" customWidth="1"/>
    <col min="10517" max="10521" width="0" style="4" hidden="1" customWidth="1"/>
    <col min="10522" max="10522" width="13.85546875" style="4" customWidth="1"/>
    <col min="10523" max="10523" width="20.42578125" style="4" customWidth="1"/>
    <col min="10524" max="10763" width="11.42578125" style="4"/>
    <col min="10764" max="10764" width="14.42578125" style="4" customWidth="1"/>
    <col min="10765" max="10765" width="22.140625" style="4" customWidth="1"/>
    <col min="10766" max="10766" width="16.85546875" style="4" customWidth="1"/>
    <col min="10767" max="10767" width="22.7109375" style="4" customWidth="1"/>
    <col min="10768" max="10768" width="20.28515625" style="4" customWidth="1"/>
    <col min="10769" max="10769" width="22.42578125" style="4" customWidth="1"/>
    <col min="10770" max="10770" width="25.42578125" style="4" customWidth="1"/>
    <col min="10771" max="10771" width="10" style="4" customWidth="1"/>
    <col min="10772" max="10772" width="15.28515625" style="4" customWidth="1"/>
    <col min="10773" max="10777" width="0" style="4" hidden="1" customWidth="1"/>
    <col min="10778" max="10778" width="13.85546875" style="4" customWidth="1"/>
    <col min="10779" max="10779" width="20.42578125" style="4" customWidth="1"/>
    <col min="10780" max="11019" width="11.42578125" style="4"/>
    <col min="11020" max="11020" width="14.42578125" style="4" customWidth="1"/>
    <col min="11021" max="11021" width="22.140625" style="4" customWidth="1"/>
    <col min="11022" max="11022" width="16.85546875" style="4" customWidth="1"/>
    <col min="11023" max="11023" width="22.7109375" style="4" customWidth="1"/>
    <col min="11024" max="11024" width="20.28515625" style="4" customWidth="1"/>
    <col min="11025" max="11025" width="22.42578125" style="4" customWidth="1"/>
    <col min="11026" max="11026" width="25.42578125" style="4" customWidth="1"/>
    <col min="11027" max="11027" width="10" style="4" customWidth="1"/>
    <col min="11028" max="11028" width="15.28515625" style="4" customWidth="1"/>
    <col min="11029" max="11033" width="0" style="4" hidden="1" customWidth="1"/>
    <col min="11034" max="11034" width="13.85546875" style="4" customWidth="1"/>
    <col min="11035" max="11035" width="20.42578125" style="4" customWidth="1"/>
    <col min="11036" max="11275" width="11.42578125" style="4"/>
    <col min="11276" max="11276" width="14.42578125" style="4" customWidth="1"/>
    <col min="11277" max="11277" width="22.140625" style="4" customWidth="1"/>
    <col min="11278" max="11278" width="16.85546875" style="4" customWidth="1"/>
    <col min="11279" max="11279" width="22.7109375" style="4" customWidth="1"/>
    <col min="11280" max="11280" width="20.28515625" style="4" customWidth="1"/>
    <col min="11281" max="11281" width="22.42578125" style="4" customWidth="1"/>
    <col min="11282" max="11282" width="25.42578125" style="4" customWidth="1"/>
    <col min="11283" max="11283" width="10" style="4" customWidth="1"/>
    <col min="11284" max="11284" width="15.28515625" style="4" customWidth="1"/>
    <col min="11285" max="11289" width="0" style="4" hidden="1" customWidth="1"/>
    <col min="11290" max="11290" width="13.85546875" style="4" customWidth="1"/>
    <col min="11291" max="11291" width="20.42578125" style="4" customWidth="1"/>
    <col min="11292" max="11531" width="11.42578125" style="4"/>
    <col min="11532" max="11532" width="14.42578125" style="4" customWidth="1"/>
    <col min="11533" max="11533" width="22.140625" style="4" customWidth="1"/>
    <col min="11534" max="11534" width="16.85546875" style="4" customWidth="1"/>
    <col min="11535" max="11535" width="22.7109375" style="4" customWidth="1"/>
    <col min="11536" max="11536" width="20.28515625" style="4" customWidth="1"/>
    <col min="11537" max="11537" width="22.42578125" style="4" customWidth="1"/>
    <col min="11538" max="11538" width="25.42578125" style="4" customWidth="1"/>
    <col min="11539" max="11539" width="10" style="4" customWidth="1"/>
    <col min="11540" max="11540" width="15.28515625" style="4" customWidth="1"/>
    <col min="11541" max="11545" width="0" style="4" hidden="1" customWidth="1"/>
    <col min="11546" max="11546" width="13.85546875" style="4" customWidth="1"/>
    <col min="11547" max="11547" width="20.42578125" style="4" customWidth="1"/>
    <col min="11548" max="11787" width="11.42578125" style="4"/>
    <col min="11788" max="11788" width="14.42578125" style="4" customWidth="1"/>
    <col min="11789" max="11789" width="22.140625" style="4" customWidth="1"/>
    <col min="11790" max="11790" width="16.85546875" style="4" customWidth="1"/>
    <col min="11791" max="11791" width="22.7109375" style="4" customWidth="1"/>
    <col min="11792" max="11792" width="20.28515625" style="4" customWidth="1"/>
    <col min="11793" max="11793" width="22.42578125" style="4" customWidth="1"/>
    <col min="11794" max="11794" width="25.42578125" style="4" customWidth="1"/>
    <col min="11795" max="11795" width="10" style="4" customWidth="1"/>
    <col min="11796" max="11796" width="15.28515625" style="4" customWidth="1"/>
    <col min="11797" max="11801" width="0" style="4" hidden="1" customWidth="1"/>
    <col min="11802" max="11802" width="13.85546875" style="4" customWidth="1"/>
    <col min="11803" max="11803" width="20.42578125" style="4" customWidth="1"/>
    <col min="11804" max="12043" width="11.42578125" style="4"/>
    <col min="12044" max="12044" width="14.42578125" style="4" customWidth="1"/>
    <col min="12045" max="12045" width="22.140625" style="4" customWidth="1"/>
    <col min="12046" max="12046" width="16.85546875" style="4" customWidth="1"/>
    <col min="12047" max="12047" width="22.7109375" style="4" customWidth="1"/>
    <col min="12048" max="12048" width="20.28515625" style="4" customWidth="1"/>
    <col min="12049" max="12049" width="22.42578125" style="4" customWidth="1"/>
    <col min="12050" max="12050" width="25.42578125" style="4" customWidth="1"/>
    <col min="12051" max="12051" width="10" style="4" customWidth="1"/>
    <col min="12052" max="12052" width="15.28515625" style="4" customWidth="1"/>
    <col min="12053" max="12057" width="0" style="4" hidden="1" customWidth="1"/>
    <col min="12058" max="12058" width="13.85546875" style="4" customWidth="1"/>
    <col min="12059" max="12059" width="20.42578125" style="4" customWidth="1"/>
    <col min="12060" max="12299" width="11.42578125" style="4"/>
    <col min="12300" max="12300" width="14.42578125" style="4" customWidth="1"/>
    <col min="12301" max="12301" width="22.140625" style="4" customWidth="1"/>
    <col min="12302" max="12302" width="16.85546875" style="4" customWidth="1"/>
    <col min="12303" max="12303" width="22.7109375" style="4" customWidth="1"/>
    <col min="12304" max="12304" width="20.28515625" style="4" customWidth="1"/>
    <col min="12305" max="12305" width="22.42578125" style="4" customWidth="1"/>
    <col min="12306" max="12306" width="25.42578125" style="4" customWidth="1"/>
    <col min="12307" max="12307" width="10" style="4" customWidth="1"/>
    <col min="12308" max="12308" width="15.28515625" style="4" customWidth="1"/>
    <col min="12309" max="12313" width="0" style="4" hidden="1" customWidth="1"/>
    <col min="12314" max="12314" width="13.85546875" style="4" customWidth="1"/>
    <col min="12315" max="12315" width="20.42578125" style="4" customWidth="1"/>
    <col min="12316" max="12555" width="11.42578125" style="4"/>
    <col min="12556" max="12556" width="14.42578125" style="4" customWidth="1"/>
    <col min="12557" max="12557" width="22.140625" style="4" customWidth="1"/>
    <col min="12558" max="12558" width="16.85546875" style="4" customWidth="1"/>
    <col min="12559" max="12559" width="22.7109375" style="4" customWidth="1"/>
    <col min="12560" max="12560" width="20.28515625" style="4" customWidth="1"/>
    <col min="12561" max="12561" width="22.42578125" style="4" customWidth="1"/>
    <col min="12562" max="12562" width="25.42578125" style="4" customWidth="1"/>
    <col min="12563" max="12563" width="10" style="4" customWidth="1"/>
    <col min="12564" max="12564" width="15.28515625" style="4" customWidth="1"/>
    <col min="12565" max="12569" width="0" style="4" hidden="1" customWidth="1"/>
    <col min="12570" max="12570" width="13.85546875" style="4" customWidth="1"/>
    <col min="12571" max="12571" width="20.42578125" style="4" customWidth="1"/>
    <col min="12572" max="12811" width="11.42578125" style="4"/>
    <col min="12812" max="12812" width="14.42578125" style="4" customWidth="1"/>
    <col min="12813" max="12813" width="22.140625" style="4" customWidth="1"/>
    <col min="12814" max="12814" width="16.85546875" style="4" customWidth="1"/>
    <col min="12815" max="12815" width="22.7109375" style="4" customWidth="1"/>
    <col min="12816" max="12816" width="20.28515625" style="4" customWidth="1"/>
    <col min="12817" max="12817" width="22.42578125" style="4" customWidth="1"/>
    <col min="12818" max="12818" width="25.42578125" style="4" customWidth="1"/>
    <col min="12819" max="12819" width="10" style="4" customWidth="1"/>
    <col min="12820" max="12820" width="15.28515625" style="4" customWidth="1"/>
    <col min="12821" max="12825" width="0" style="4" hidden="1" customWidth="1"/>
    <col min="12826" max="12826" width="13.85546875" style="4" customWidth="1"/>
    <col min="12827" max="12827" width="20.42578125" style="4" customWidth="1"/>
    <col min="12828" max="13067" width="11.42578125" style="4"/>
    <col min="13068" max="13068" width="14.42578125" style="4" customWidth="1"/>
    <col min="13069" max="13069" width="22.140625" style="4" customWidth="1"/>
    <col min="13070" max="13070" width="16.85546875" style="4" customWidth="1"/>
    <col min="13071" max="13071" width="22.7109375" style="4" customWidth="1"/>
    <col min="13072" max="13072" width="20.28515625" style="4" customWidth="1"/>
    <col min="13073" max="13073" width="22.42578125" style="4" customWidth="1"/>
    <col min="13074" max="13074" width="25.42578125" style="4" customWidth="1"/>
    <col min="13075" max="13075" width="10" style="4" customWidth="1"/>
    <col min="13076" max="13076" width="15.28515625" style="4" customWidth="1"/>
    <col min="13077" max="13081" width="0" style="4" hidden="1" customWidth="1"/>
    <col min="13082" max="13082" width="13.85546875" style="4" customWidth="1"/>
    <col min="13083" max="13083" width="20.42578125" style="4" customWidth="1"/>
    <col min="13084" max="13323" width="11.42578125" style="4"/>
    <col min="13324" max="13324" width="14.42578125" style="4" customWidth="1"/>
    <col min="13325" max="13325" width="22.140625" style="4" customWidth="1"/>
    <col min="13326" max="13326" width="16.85546875" style="4" customWidth="1"/>
    <col min="13327" max="13327" width="22.7109375" style="4" customWidth="1"/>
    <col min="13328" max="13328" width="20.28515625" style="4" customWidth="1"/>
    <col min="13329" max="13329" width="22.42578125" style="4" customWidth="1"/>
    <col min="13330" max="13330" width="25.42578125" style="4" customWidth="1"/>
    <col min="13331" max="13331" width="10" style="4" customWidth="1"/>
    <col min="13332" max="13332" width="15.28515625" style="4" customWidth="1"/>
    <col min="13333" max="13337" width="0" style="4" hidden="1" customWidth="1"/>
    <col min="13338" max="13338" width="13.85546875" style="4" customWidth="1"/>
    <col min="13339" max="13339" width="20.42578125" style="4" customWidth="1"/>
    <col min="13340" max="13579" width="11.42578125" style="4"/>
    <col min="13580" max="13580" width="14.42578125" style="4" customWidth="1"/>
    <col min="13581" max="13581" width="22.140625" style="4" customWidth="1"/>
    <col min="13582" max="13582" width="16.85546875" style="4" customWidth="1"/>
    <col min="13583" max="13583" width="22.7109375" style="4" customWidth="1"/>
    <col min="13584" max="13584" width="20.28515625" style="4" customWidth="1"/>
    <col min="13585" max="13585" width="22.42578125" style="4" customWidth="1"/>
    <col min="13586" max="13586" width="25.42578125" style="4" customWidth="1"/>
    <col min="13587" max="13587" width="10" style="4" customWidth="1"/>
    <col min="13588" max="13588" width="15.28515625" style="4" customWidth="1"/>
    <col min="13589" max="13593" width="0" style="4" hidden="1" customWidth="1"/>
    <col min="13594" max="13594" width="13.85546875" style="4" customWidth="1"/>
    <col min="13595" max="13595" width="20.42578125" style="4" customWidth="1"/>
    <col min="13596" max="13835" width="11.42578125" style="4"/>
    <col min="13836" max="13836" width="14.42578125" style="4" customWidth="1"/>
    <col min="13837" max="13837" width="22.140625" style="4" customWidth="1"/>
    <col min="13838" max="13838" width="16.85546875" style="4" customWidth="1"/>
    <col min="13839" max="13839" width="22.7109375" style="4" customWidth="1"/>
    <col min="13840" max="13840" width="20.28515625" style="4" customWidth="1"/>
    <col min="13841" max="13841" width="22.42578125" style="4" customWidth="1"/>
    <col min="13842" max="13842" width="25.42578125" style="4" customWidth="1"/>
    <col min="13843" max="13843" width="10" style="4" customWidth="1"/>
    <col min="13844" max="13844" width="15.28515625" style="4" customWidth="1"/>
    <col min="13845" max="13849" width="0" style="4" hidden="1" customWidth="1"/>
    <col min="13850" max="13850" width="13.85546875" style="4" customWidth="1"/>
    <col min="13851" max="13851" width="20.42578125" style="4" customWidth="1"/>
    <col min="13852" max="14091" width="11.42578125" style="4"/>
    <col min="14092" max="14092" width="14.42578125" style="4" customWidth="1"/>
    <col min="14093" max="14093" width="22.140625" style="4" customWidth="1"/>
    <col min="14094" max="14094" width="16.85546875" style="4" customWidth="1"/>
    <col min="14095" max="14095" width="22.7109375" style="4" customWidth="1"/>
    <col min="14096" max="14096" width="20.28515625" style="4" customWidth="1"/>
    <col min="14097" max="14097" width="22.42578125" style="4" customWidth="1"/>
    <col min="14098" max="14098" width="25.42578125" style="4" customWidth="1"/>
    <col min="14099" max="14099" width="10" style="4" customWidth="1"/>
    <col min="14100" max="14100" width="15.28515625" style="4" customWidth="1"/>
    <col min="14101" max="14105" width="0" style="4" hidden="1" customWidth="1"/>
    <col min="14106" max="14106" width="13.85546875" style="4" customWidth="1"/>
    <col min="14107" max="14107" width="20.42578125" style="4" customWidth="1"/>
    <col min="14108" max="14347" width="11.42578125" style="4"/>
    <col min="14348" max="14348" width="14.42578125" style="4" customWidth="1"/>
    <col min="14349" max="14349" width="22.140625" style="4" customWidth="1"/>
    <col min="14350" max="14350" width="16.85546875" style="4" customWidth="1"/>
    <col min="14351" max="14351" width="22.7109375" style="4" customWidth="1"/>
    <col min="14352" max="14352" width="20.28515625" style="4" customWidth="1"/>
    <col min="14353" max="14353" width="22.42578125" style="4" customWidth="1"/>
    <col min="14354" max="14354" width="25.42578125" style="4" customWidth="1"/>
    <col min="14355" max="14355" width="10" style="4" customWidth="1"/>
    <col min="14356" max="14356" width="15.28515625" style="4" customWidth="1"/>
    <col min="14357" max="14361" width="0" style="4" hidden="1" customWidth="1"/>
    <col min="14362" max="14362" width="13.85546875" style="4" customWidth="1"/>
    <col min="14363" max="14363" width="20.42578125" style="4" customWidth="1"/>
    <col min="14364" max="14603" width="11.42578125" style="4"/>
    <col min="14604" max="14604" width="14.42578125" style="4" customWidth="1"/>
    <col min="14605" max="14605" width="22.140625" style="4" customWidth="1"/>
    <col min="14606" max="14606" width="16.85546875" style="4" customWidth="1"/>
    <col min="14607" max="14607" width="22.7109375" style="4" customWidth="1"/>
    <col min="14608" max="14608" width="20.28515625" style="4" customWidth="1"/>
    <col min="14609" max="14609" width="22.42578125" style="4" customWidth="1"/>
    <col min="14610" max="14610" width="25.42578125" style="4" customWidth="1"/>
    <col min="14611" max="14611" width="10" style="4" customWidth="1"/>
    <col min="14612" max="14612" width="15.28515625" style="4" customWidth="1"/>
    <col min="14613" max="14617" width="0" style="4" hidden="1" customWidth="1"/>
    <col min="14618" max="14618" width="13.85546875" style="4" customWidth="1"/>
    <col min="14619" max="14619" width="20.42578125" style="4" customWidth="1"/>
    <col min="14620" max="14859" width="11.42578125" style="4"/>
    <col min="14860" max="14860" width="14.42578125" style="4" customWidth="1"/>
    <col min="14861" max="14861" width="22.140625" style="4" customWidth="1"/>
    <col min="14862" max="14862" width="16.85546875" style="4" customWidth="1"/>
    <col min="14863" max="14863" width="22.7109375" style="4" customWidth="1"/>
    <col min="14864" max="14864" width="20.28515625" style="4" customWidth="1"/>
    <col min="14865" max="14865" width="22.42578125" style="4" customWidth="1"/>
    <col min="14866" max="14866" width="25.42578125" style="4" customWidth="1"/>
    <col min="14867" max="14867" width="10" style="4" customWidth="1"/>
    <col min="14868" max="14868" width="15.28515625" style="4" customWidth="1"/>
    <col min="14869" max="14873" width="0" style="4" hidden="1" customWidth="1"/>
    <col min="14874" max="14874" width="13.85546875" style="4" customWidth="1"/>
    <col min="14875" max="14875" width="20.42578125" style="4" customWidth="1"/>
    <col min="14876" max="15115" width="11.42578125" style="4"/>
    <col min="15116" max="15116" width="14.42578125" style="4" customWidth="1"/>
    <col min="15117" max="15117" width="22.140625" style="4" customWidth="1"/>
    <col min="15118" max="15118" width="16.85546875" style="4" customWidth="1"/>
    <col min="15119" max="15119" width="22.7109375" style="4" customWidth="1"/>
    <col min="15120" max="15120" width="20.28515625" style="4" customWidth="1"/>
    <col min="15121" max="15121" width="22.42578125" style="4" customWidth="1"/>
    <col min="15122" max="15122" width="25.42578125" style="4" customWidth="1"/>
    <col min="15123" max="15123" width="10" style="4" customWidth="1"/>
    <col min="15124" max="15124" width="15.28515625" style="4" customWidth="1"/>
    <col min="15125" max="15129" width="0" style="4" hidden="1" customWidth="1"/>
    <col min="15130" max="15130" width="13.85546875" style="4" customWidth="1"/>
    <col min="15131" max="15131" width="20.42578125" style="4" customWidth="1"/>
    <col min="15132" max="16384" width="11.42578125" style="4"/>
  </cols>
  <sheetData>
    <row r="1" spans="1:12" s="1" customFormat="1" ht="21.75" customHeight="1">
      <c r="A1" s="400"/>
      <c r="B1" s="401"/>
      <c r="C1" s="404" t="s">
        <v>593</v>
      </c>
      <c r="D1" s="405"/>
      <c r="E1" s="405"/>
      <c r="F1" s="405"/>
      <c r="G1" s="405"/>
      <c r="H1" s="405"/>
      <c r="I1" s="405"/>
      <c r="J1" s="405"/>
      <c r="K1" s="406"/>
      <c r="L1" s="245" t="s">
        <v>0</v>
      </c>
    </row>
    <row r="2" spans="1:12" s="1" customFormat="1" ht="21.75" customHeight="1">
      <c r="A2" s="400"/>
      <c r="B2" s="402"/>
      <c r="C2" s="404"/>
      <c r="D2" s="405"/>
      <c r="E2" s="405"/>
      <c r="F2" s="405"/>
      <c r="G2" s="405"/>
      <c r="H2" s="405"/>
      <c r="I2" s="405"/>
      <c r="J2" s="405"/>
      <c r="K2" s="406"/>
      <c r="L2" s="246" t="s">
        <v>254</v>
      </c>
    </row>
    <row r="3" spans="1:12" s="1" customFormat="1" ht="21.75" customHeight="1">
      <c r="A3" s="400"/>
      <c r="B3" s="402"/>
      <c r="C3" s="404"/>
      <c r="D3" s="405"/>
      <c r="E3" s="405"/>
      <c r="F3" s="405"/>
      <c r="G3" s="405"/>
      <c r="H3" s="405"/>
      <c r="I3" s="405"/>
      <c r="J3" s="405"/>
      <c r="K3" s="406"/>
      <c r="L3" s="247" t="s">
        <v>255</v>
      </c>
    </row>
    <row r="4" spans="1:12" s="1" customFormat="1" ht="21.75" customHeight="1" thickBot="1">
      <c r="A4" s="400"/>
      <c r="B4" s="403"/>
      <c r="C4" s="404"/>
      <c r="D4" s="405"/>
      <c r="E4" s="405"/>
      <c r="F4" s="405"/>
      <c r="G4" s="405"/>
      <c r="H4" s="405"/>
      <c r="I4" s="405"/>
      <c r="J4" s="405"/>
      <c r="K4" s="406"/>
      <c r="L4" s="248" t="s">
        <v>1</v>
      </c>
    </row>
    <row r="5" spans="1:12" s="1" customFormat="1" ht="28.5" customHeight="1">
      <c r="A5" s="400"/>
      <c r="B5" s="407"/>
      <c r="C5" s="407"/>
      <c r="D5" s="407"/>
      <c r="E5" s="407"/>
      <c r="F5" s="407"/>
      <c r="G5" s="407"/>
      <c r="H5" s="407"/>
    </row>
    <row r="6" spans="1:12" s="2" customFormat="1" ht="28.5" customHeight="1">
      <c r="A6" s="400"/>
      <c r="B6" s="408" t="s">
        <v>2</v>
      </c>
      <c r="C6" s="408"/>
      <c r="D6" s="408"/>
      <c r="E6" s="408"/>
      <c r="F6" s="408"/>
      <c r="G6" s="408"/>
      <c r="H6" s="408"/>
    </row>
    <row r="7" spans="1:12" s="2" customFormat="1" ht="28.5" customHeight="1">
      <c r="A7" s="400"/>
      <c r="B7" s="408" t="s">
        <v>8</v>
      </c>
      <c r="C7" s="408"/>
      <c r="D7" s="408"/>
      <c r="E7" s="408"/>
      <c r="F7" s="408"/>
      <c r="G7" s="300"/>
      <c r="H7" s="300"/>
    </row>
    <row r="8" spans="1:12" s="2" customFormat="1" ht="28.5" customHeight="1">
      <c r="A8" s="400"/>
      <c r="B8" s="408" t="s">
        <v>3</v>
      </c>
      <c r="C8" s="408"/>
      <c r="D8" s="408"/>
      <c r="E8" s="408"/>
      <c r="F8" s="408"/>
      <c r="G8" s="408"/>
      <c r="H8" s="300"/>
    </row>
    <row r="9" spans="1:12" s="1" customFormat="1" ht="28.5" customHeight="1" thickBot="1">
      <c r="A9" s="400"/>
      <c r="B9" s="408" t="s">
        <v>394</v>
      </c>
      <c r="C9" s="408"/>
      <c r="D9" s="408"/>
      <c r="E9" s="408"/>
      <c r="F9" s="408"/>
      <c r="G9" s="408"/>
      <c r="H9" s="408"/>
    </row>
    <row r="10" spans="1:12" s="1" customFormat="1" ht="28.5" customHeight="1" thickBot="1">
      <c r="A10" s="400"/>
      <c r="B10" s="409" t="s">
        <v>62</v>
      </c>
      <c r="C10" s="411" t="s">
        <v>4</v>
      </c>
      <c r="D10" s="411" t="s">
        <v>256</v>
      </c>
      <c r="E10" s="411" t="s">
        <v>5</v>
      </c>
      <c r="F10" s="411" t="s">
        <v>14</v>
      </c>
      <c r="G10" s="411" t="s">
        <v>6</v>
      </c>
      <c r="H10" s="390" t="s">
        <v>447</v>
      </c>
      <c r="I10" s="416" t="s">
        <v>12</v>
      </c>
      <c r="J10" s="418" t="s">
        <v>13</v>
      </c>
      <c r="K10" s="418" t="s">
        <v>448</v>
      </c>
      <c r="L10" s="421" t="s">
        <v>11</v>
      </c>
    </row>
    <row r="11" spans="1:12" ht="64.5" customHeight="1" thickBot="1">
      <c r="B11" s="410"/>
      <c r="C11" s="412"/>
      <c r="D11" s="412"/>
      <c r="E11" s="413"/>
      <c r="F11" s="413"/>
      <c r="G11" s="413"/>
      <c r="H11" s="299" t="s">
        <v>449</v>
      </c>
      <c r="I11" s="417"/>
      <c r="J11" s="419"/>
      <c r="K11" s="420"/>
      <c r="L11" s="422"/>
    </row>
    <row r="12" spans="1:12" ht="87.75" customHeight="1">
      <c r="B12" s="423" t="s">
        <v>69</v>
      </c>
      <c r="C12" s="426" t="s">
        <v>105</v>
      </c>
      <c r="D12" s="429" t="s">
        <v>94</v>
      </c>
      <c r="E12" s="28" t="s">
        <v>97</v>
      </c>
      <c r="F12" s="27" t="s">
        <v>638</v>
      </c>
      <c r="G12" s="56">
        <v>1</v>
      </c>
      <c r="H12" s="107" t="s">
        <v>456</v>
      </c>
      <c r="I12" s="24">
        <v>43678</v>
      </c>
      <c r="J12" s="24" t="s">
        <v>592</v>
      </c>
      <c r="K12" s="24"/>
      <c r="L12" s="21" t="s">
        <v>402</v>
      </c>
    </row>
    <row r="13" spans="1:12" ht="90" customHeight="1">
      <c r="B13" s="424"/>
      <c r="C13" s="427"/>
      <c r="D13" s="430"/>
      <c r="E13" s="29" t="s">
        <v>96</v>
      </c>
      <c r="F13" s="22" t="s">
        <v>98</v>
      </c>
      <c r="G13" s="56">
        <v>1</v>
      </c>
      <c r="H13" s="107" t="s">
        <v>456</v>
      </c>
      <c r="I13" s="24">
        <v>43647</v>
      </c>
      <c r="J13" s="24">
        <v>43738</v>
      </c>
      <c r="K13" s="24"/>
      <c r="L13" s="21" t="s">
        <v>402</v>
      </c>
    </row>
    <row r="14" spans="1:12" ht="99" customHeight="1">
      <c r="B14" s="424"/>
      <c r="C14" s="427"/>
      <c r="D14" s="430"/>
      <c r="E14" s="30" t="s">
        <v>38</v>
      </c>
      <c r="F14" s="22" t="s">
        <v>99</v>
      </c>
      <c r="G14" s="56">
        <v>1</v>
      </c>
      <c r="H14" s="107" t="s">
        <v>456</v>
      </c>
      <c r="I14" s="24">
        <v>43647</v>
      </c>
      <c r="J14" s="24">
        <v>43738</v>
      </c>
      <c r="K14" s="24"/>
      <c r="L14" s="21" t="s">
        <v>402</v>
      </c>
    </row>
    <row r="15" spans="1:12" ht="63" customHeight="1">
      <c r="B15" s="424"/>
      <c r="C15" s="427"/>
      <c r="D15" s="430"/>
      <c r="E15" s="28" t="s">
        <v>404</v>
      </c>
      <c r="F15" s="27" t="s">
        <v>403</v>
      </c>
      <c r="G15" s="56">
        <v>1</v>
      </c>
      <c r="H15" s="261" t="s">
        <v>456</v>
      </c>
      <c r="I15" s="24">
        <v>43647</v>
      </c>
      <c r="J15" s="24">
        <v>43708</v>
      </c>
      <c r="K15" s="24"/>
      <c r="L15" s="21" t="s">
        <v>405</v>
      </c>
    </row>
    <row r="16" spans="1:12" ht="53.25" customHeight="1">
      <c r="B16" s="424"/>
      <c r="C16" s="427"/>
      <c r="D16" s="430"/>
      <c r="E16" s="28" t="s">
        <v>49</v>
      </c>
      <c r="F16" s="21" t="s">
        <v>100</v>
      </c>
      <c r="G16" s="41">
        <v>2</v>
      </c>
      <c r="H16" s="107" t="s">
        <v>456</v>
      </c>
      <c r="I16" s="24">
        <v>43496</v>
      </c>
      <c r="J16" s="24">
        <v>43861</v>
      </c>
      <c r="K16" s="24"/>
      <c r="L16" s="21" t="s">
        <v>406</v>
      </c>
    </row>
    <row r="17" spans="2:12" ht="53.25" customHeight="1">
      <c r="B17" s="424"/>
      <c r="C17" s="427"/>
      <c r="D17" s="430"/>
      <c r="E17" s="34" t="s">
        <v>407</v>
      </c>
      <c r="F17" s="27" t="s">
        <v>408</v>
      </c>
      <c r="G17" s="167">
        <v>4</v>
      </c>
      <c r="H17" s="111">
        <f>1/4</f>
        <v>0.25</v>
      </c>
      <c r="I17" s="24">
        <v>43556</v>
      </c>
      <c r="J17" s="24">
        <v>43861</v>
      </c>
      <c r="K17" s="24"/>
      <c r="L17" s="21" t="s">
        <v>409</v>
      </c>
    </row>
    <row r="18" spans="2:12" ht="60.75" customHeight="1">
      <c r="B18" s="424"/>
      <c r="C18" s="427"/>
      <c r="D18" s="430"/>
      <c r="E18" s="28" t="s">
        <v>39</v>
      </c>
      <c r="F18" s="27" t="s">
        <v>101</v>
      </c>
      <c r="G18" s="167">
        <v>1</v>
      </c>
      <c r="H18" s="211">
        <f>1/1</f>
        <v>1</v>
      </c>
      <c r="I18" s="24">
        <v>43480</v>
      </c>
      <c r="J18" s="24">
        <v>43555</v>
      </c>
      <c r="K18" s="24"/>
      <c r="L18" s="21" t="s">
        <v>410</v>
      </c>
    </row>
    <row r="19" spans="2:12" ht="51" customHeight="1">
      <c r="B19" s="424"/>
      <c r="C19" s="427"/>
      <c r="D19" s="430"/>
      <c r="E19" s="232" t="s">
        <v>48</v>
      </c>
      <c r="F19" s="165" t="s">
        <v>195</v>
      </c>
      <c r="G19" s="56">
        <v>4</v>
      </c>
      <c r="H19" s="111">
        <f>1/4</f>
        <v>0.25</v>
      </c>
      <c r="I19" s="229">
        <v>43556</v>
      </c>
      <c r="J19" s="230">
        <v>43496</v>
      </c>
      <c r="K19" s="230"/>
      <c r="L19" s="303" t="s">
        <v>190</v>
      </c>
    </row>
    <row r="20" spans="2:12" ht="51" customHeight="1">
      <c r="B20" s="424"/>
      <c r="C20" s="427"/>
      <c r="D20" s="430"/>
      <c r="E20" s="301" t="s">
        <v>55</v>
      </c>
      <c r="F20" s="165" t="s">
        <v>83</v>
      </c>
      <c r="G20" s="56">
        <v>2</v>
      </c>
      <c r="H20" s="107" t="s">
        <v>456</v>
      </c>
      <c r="I20" s="25">
        <v>43647</v>
      </c>
      <c r="J20" s="25">
        <v>43677</v>
      </c>
      <c r="K20" s="25"/>
      <c r="L20" s="21" t="s">
        <v>77</v>
      </c>
    </row>
    <row r="21" spans="2:12" ht="51" customHeight="1">
      <c r="B21" s="424"/>
      <c r="C21" s="427"/>
      <c r="D21" s="431"/>
      <c r="E21" s="301" t="s">
        <v>73</v>
      </c>
      <c r="F21" s="165" t="s">
        <v>82</v>
      </c>
      <c r="G21" s="56">
        <v>2</v>
      </c>
      <c r="H21" s="107" t="s">
        <v>456</v>
      </c>
      <c r="I21" s="25">
        <v>43647</v>
      </c>
      <c r="J21" s="25">
        <v>43677</v>
      </c>
      <c r="K21" s="25"/>
      <c r="L21" s="21" t="s">
        <v>77</v>
      </c>
    </row>
    <row r="22" spans="2:12" ht="66" customHeight="1">
      <c r="B22" s="424"/>
      <c r="C22" s="427"/>
      <c r="D22" s="302" t="s">
        <v>44</v>
      </c>
      <c r="E22" s="66" t="s">
        <v>43</v>
      </c>
      <c r="F22" s="22" t="s">
        <v>102</v>
      </c>
      <c r="G22" s="167">
        <v>3</v>
      </c>
      <c r="H22" s="111" t="s">
        <v>456</v>
      </c>
      <c r="I22" s="24">
        <v>43586</v>
      </c>
      <c r="J22" s="24">
        <v>43861</v>
      </c>
      <c r="K22" s="24"/>
      <c r="L22" s="21" t="s">
        <v>410</v>
      </c>
    </row>
    <row r="23" spans="2:12" ht="143.25" customHeight="1">
      <c r="B23" s="424"/>
      <c r="C23" s="427"/>
      <c r="D23" s="432" t="s">
        <v>95</v>
      </c>
      <c r="E23" s="67" t="s">
        <v>45</v>
      </c>
      <c r="F23" s="27" t="s">
        <v>103</v>
      </c>
      <c r="G23" s="59">
        <v>1</v>
      </c>
      <c r="H23" s="111">
        <f>1/1</f>
        <v>1</v>
      </c>
      <c r="I23" s="24">
        <v>43511</v>
      </c>
      <c r="J23" s="24">
        <v>43554</v>
      </c>
      <c r="K23" s="24"/>
      <c r="L23" s="21" t="s">
        <v>410</v>
      </c>
    </row>
    <row r="24" spans="2:12" ht="96" customHeight="1">
      <c r="B24" s="425"/>
      <c r="C24" s="428"/>
      <c r="D24" s="433"/>
      <c r="E24" s="68" t="s">
        <v>46</v>
      </c>
      <c r="F24" s="27" t="s">
        <v>104</v>
      </c>
      <c r="G24" s="244">
        <v>1</v>
      </c>
      <c r="H24" s="107" t="s">
        <v>456</v>
      </c>
      <c r="I24" s="25">
        <v>43647</v>
      </c>
      <c r="J24" s="25">
        <v>43677</v>
      </c>
      <c r="K24" s="24"/>
      <c r="L24" s="21" t="s">
        <v>411</v>
      </c>
    </row>
    <row r="25" spans="2:12" ht="51" customHeight="1">
      <c r="B25" s="434" t="s">
        <v>115</v>
      </c>
      <c r="C25" s="435"/>
      <c r="D25" s="436" t="s">
        <v>121</v>
      </c>
      <c r="E25" s="240" t="s">
        <v>117</v>
      </c>
      <c r="F25" s="13" t="s">
        <v>119</v>
      </c>
      <c r="G25" s="242">
        <v>2</v>
      </c>
      <c r="H25" s="107" t="s">
        <v>456</v>
      </c>
      <c r="I25" s="24">
        <v>43617</v>
      </c>
      <c r="J25" s="24" t="s">
        <v>416</v>
      </c>
      <c r="K25" s="24" t="s">
        <v>617</v>
      </c>
      <c r="L25" s="21" t="s">
        <v>412</v>
      </c>
    </row>
    <row r="26" spans="2:12" ht="88.5" customHeight="1">
      <c r="B26" s="434"/>
      <c r="C26" s="435"/>
      <c r="D26" s="436"/>
      <c r="E26" s="240" t="s">
        <v>118</v>
      </c>
      <c r="F26" s="13" t="s">
        <v>120</v>
      </c>
      <c r="G26" s="33">
        <v>1</v>
      </c>
      <c r="H26" s="357" t="s">
        <v>456</v>
      </c>
      <c r="I26" s="24">
        <v>43617</v>
      </c>
      <c r="J26" s="24" t="s">
        <v>416</v>
      </c>
      <c r="K26" s="24"/>
      <c r="L26" s="21" t="s">
        <v>413</v>
      </c>
    </row>
    <row r="27" spans="2:12" ht="54" customHeight="1" thickBot="1">
      <c r="B27"/>
      <c r="C27"/>
      <c r="D27" s="437" t="s">
        <v>371</v>
      </c>
      <c r="E27" s="60" t="s">
        <v>414</v>
      </c>
      <c r="F27" s="165" t="s">
        <v>373</v>
      </c>
      <c r="G27" s="167">
        <v>8</v>
      </c>
      <c r="H27" s="107" t="s">
        <v>456</v>
      </c>
      <c r="I27" s="227">
        <v>43692</v>
      </c>
      <c r="J27" s="228">
        <v>43830</v>
      </c>
      <c r="K27" s="228"/>
      <c r="L27" s="303" t="s">
        <v>415</v>
      </c>
    </row>
    <row r="28" spans="2:12" ht="57.75" customHeight="1">
      <c r="B28"/>
      <c r="C28"/>
      <c r="D28" s="438"/>
      <c r="E28" s="61" t="s">
        <v>372</v>
      </c>
      <c r="F28" s="165" t="s">
        <v>374</v>
      </c>
      <c r="G28" s="167">
        <v>1</v>
      </c>
      <c r="H28" s="111" t="s">
        <v>456</v>
      </c>
      <c r="I28" s="227">
        <v>43647</v>
      </c>
      <c r="J28" s="228">
        <v>43830</v>
      </c>
      <c r="K28" s="228"/>
      <c r="L28" s="303" t="s">
        <v>417</v>
      </c>
    </row>
    <row r="29" spans="2:12" ht="45" customHeight="1">
      <c r="H29" s="82">
        <f>AVERAGE(H17:H28)</f>
        <v>0.625</v>
      </c>
      <c r="K29" s="407" t="s">
        <v>7</v>
      </c>
      <c r="L29" s="407"/>
    </row>
    <row r="30" spans="2:12">
      <c r="H30" s="101"/>
    </row>
  </sheetData>
  <mergeCells count="27">
    <mergeCell ref="B25:B26"/>
    <mergeCell ref="C25:C26"/>
    <mergeCell ref="D25:D26"/>
    <mergeCell ref="D27:D28"/>
    <mergeCell ref="K29:L29"/>
    <mergeCell ref="J10:J11"/>
    <mergeCell ref="K10:K11"/>
    <mergeCell ref="L10:L11"/>
    <mergeCell ref="B12:B24"/>
    <mergeCell ref="C12:C24"/>
    <mergeCell ref="D12:D21"/>
    <mergeCell ref="D23:D24"/>
    <mergeCell ref="A1:A10"/>
    <mergeCell ref="B1:B4"/>
    <mergeCell ref="C1:K4"/>
    <mergeCell ref="B5:H5"/>
    <mergeCell ref="B6:H6"/>
    <mergeCell ref="B7:F7"/>
    <mergeCell ref="B8:G8"/>
    <mergeCell ref="B9:H9"/>
    <mergeCell ref="B10:B11"/>
    <mergeCell ref="C10:C11"/>
    <mergeCell ref="D10:D11"/>
    <mergeCell ref="E10:E11"/>
    <mergeCell ref="F10:F11"/>
    <mergeCell ref="G10:G11"/>
    <mergeCell ref="I10:I11"/>
  </mergeCells>
  <pageMargins left="1.3779527559055118" right="0.70866141732283472" top="0.74803149606299213" bottom="0.74803149606299213" header="0.31496062992125984" footer="0.31496062992125984"/>
  <pageSetup paperSize="5" scale="60" orientation="landscape" horizontalDpi="4294967293" r:id="rId1"/>
  <ignoredErrors>
    <ignoredError sqref="H18" 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27"/>
  <sheetViews>
    <sheetView topLeftCell="F6" zoomScale="90" zoomScaleNormal="90" workbookViewId="0">
      <selection activeCell="N10" sqref="N10"/>
    </sheetView>
  </sheetViews>
  <sheetFormatPr baseColWidth="10" defaultRowHeight="12"/>
  <cols>
    <col min="1" max="1" width="11.42578125" style="4"/>
    <col min="2" max="2" width="24.140625" style="4" customWidth="1"/>
    <col min="3" max="3" width="24.5703125" style="4" customWidth="1"/>
    <col min="4" max="4" width="23.7109375" style="4" customWidth="1"/>
    <col min="5" max="5" width="29.7109375" style="4" customWidth="1"/>
    <col min="6" max="6" width="36" style="4" customWidth="1"/>
    <col min="7" max="7" width="18.42578125" style="4" customWidth="1"/>
    <col min="8" max="8" width="10" style="4" customWidth="1"/>
    <col min="9" max="9" width="18.42578125" style="4" customWidth="1"/>
    <col min="10" max="10" width="14.5703125" style="4" customWidth="1"/>
    <col min="11" max="248" width="11.42578125" style="4"/>
    <col min="249" max="249" width="14.42578125" style="4" customWidth="1"/>
    <col min="250" max="250" width="22.140625" style="4" customWidth="1"/>
    <col min="251" max="251" width="16.85546875" style="4" customWidth="1"/>
    <col min="252" max="252" width="22.7109375" style="4" customWidth="1"/>
    <col min="253" max="253" width="20.28515625" style="4" customWidth="1"/>
    <col min="254" max="254" width="22.42578125" style="4" customWidth="1"/>
    <col min="255" max="255" width="25.42578125" style="4" customWidth="1"/>
    <col min="256" max="256" width="10" style="4" customWidth="1"/>
    <col min="257" max="257" width="15.28515625" style="4" customWidth="1"/>
    <col min="258" max="262" width="0" style="4" hidden="1" customWidth="1"/>
    <col min="263" max="263" width="13.85546875" style="4" customWidth="1"/>
    <col min="264" max="264" width="20.42578125" style="4" customWidth="1"/>
    <col min="265" max="504" width="11.42578125" style="4"/>
    <col min="505" max="505" width="14.42578125" style="4" customWidth="1"/>
    <col min="506" max="506" width="22.140625" style="4" customWidth="1"/>
    <col min="507" max="507" width="16.85546875" style="4" customWidth="1"/>
    <col min="508" max="508" width="22.7109375" style="4" customWidth="1"/>
    <col min="509" max="509" width="20.28515625" style="4" customWidth="1"/>
    <col min="510" max="510" width="22.42578125" style="4" customWidth="1"/>
    <col min="511" max="511" width="25.42578125" style="4" customWidth="1"/>
    <col min="512" max="512" width="10" style="4" customWidth="1"/>
    <col min="513" max="513" width="15.28515625" style="4" customWidth="1"/>
    <col min="514" max="518" width="0" style="4" hidden="1" customWidth="1"/>
    <col min="519" max="519" width="13.85546875" style="4" customWidth="1"/>
    <col min="520" max="520" width="20.42578125" style="4" customWidth="1"/>
    <col min="521" max="760" width="11.42578125" style="4"/>
    <col min="761" max="761" width="14.42578125" style="4" customWidth="1"/>
    <col min="762" max="762" width="22.140625" style="4" customWidth="1"/>
    <col min="763" max="763" width="16.85546875" style="4" customWidth="1"/>
    <col min="764" max="764" width="22.7109375" style="4" customWidth="1"/>
    <col min="765" max="765" width="20.28515625" style="4" customWidth="1"/>
    <col min="766" max="766" width="22.42578125" style="4" customWidth="1"/>
    <col min="767" max="767" width="25.42578125" style="4" customWidth="1"/>
    <col min="768" max="768" width="10" style="4" customWidth="1"/>
    <col min="769" max="769" width="15.28515625" style="4" customWidth="1"/>
    <col min="770" max="774" width="0" style="4" hidden="1" customWidth="1"/>
    <col min="775" max="775" width="13.85546875" style="4" customWidth="1"/>
    <col min="776" max="776" width="20.42578125" style="4" customWidth="1"/>
    <col min="777" max="1016" width="11.42578125" style="4"/>
    <col min="1017" max="1017" width="14.42578125" style="4" customWidth="1"/>
    <col min="1018" max="1018" width="22.140625" style="4" customWidth="1"/>
    <col min="1019" max="1019" width="16.85546875" style="4" customWidth="1"/>
    <col min="1020" max="1020" width="22.7109375" style="4" customWidth="1"/>
    <col min="1021" max="1021" width="20.28515625" style="4" customWidth="1"/>
    <col min="1022" max="1022" width="22.42578125" style="4" customWidth="1"/>
    <col min="1023" max="1023" width="25.42578125" style="4" customWidth="1"/>
    <col min="1024" max="1024" width="10" style="4" customWidth="1"/>
    <col min="1025" max="1025" width="15.28515625" style="4" customWidth="1"/>
    <col min="1026" max="1030" width="0" style="4" hidden="1" customWidth="1"/>
    <col min="1031" max="1031" width="13.85546875" style="4" customWidth="1"/>
    <col min="1032" max="1032" width="20.42578125" style="4" customWidth="1"/>
    <col min="1033" max="1272" width="11.42578125" style="4"/>
    <col min="1273" max="1273" width="14.42578125" style="4" customWidth="1"/>
    <col min="1274" max="1274" width="22.140625" style="4" customWidth="1"/>
    <col min="1275" max="1275" width="16.85546875" style="4" customWidth="1"/>
    <col min="1276" max="1276" width="22.7109375" style="4" customWidth="1"/>
    <col min="1277" max="1277" width="20.28515625" style="4" customWidth="1"/>
    <col min="1278" max="1278" width="22.42578125" style="4" customWidth="1"/>
    <col min="1279" max="1279" width="25.42578125" style="4" customWidth="1"/>
    <col min="1280" max="1280" width="10" style="4" customWidth="1"/>
    <col min="1281" max="1281" width="15.28515625" style="4" customWidth="1"/>
    <col min="1282" max="1286" width="0" style="4" hidden="1" customWidth="1"/>
    <col min="1287" max="1287" width="13.85546875" style="4" customWidth="1"/>
    <col min="1288" max="1288" width="20.42578125" style="4" customWidth="1"/>
    <col min="1289" max="1528" width="11.42578125" style="4"/>
    <col min="1529" max="1529" width="14.42578125" style="4" customWidth="1"/>
    <col min="1530" max="1530" width="22.140625" style="4" customWidth="1"/>
    <col min="1531" max="1531" width="16.85546875" style="4" customWidth="1"/>
    <col min="1532" max="1532" width="22.7109375" style="4" customWidth="1"/>
    <col min="1533" max="1533" width="20.28515625" style="4" customWidth="1"/>
    <col min="1534" max="1534" width="22.42578125" style="4" customWidth="1"/>
    <col min="1535" max="1535" width="25.42578125" style="4" customWidth="1"/>
    <col min="1536" max="1536" width="10" style="4" customWidth="1"/>
    <col min="1537" max="1537" width="15.28515625" style="4" customWidth="1"/>
    <col min="1538" max="1542" width="0" style="4" hidden="1" customWidth="1"/>
    <col min="1543" max="1543" width="13.85546875" style="4" customWidth="1"/>
    <col min="1544" max="1544" width="20.42578125" style="4" customWidth="1"/>
    <col min="1545" max="1784" width="11.42578125" style="4"/>
    <col min="1785" max="1785" width="14.42578125" style="4" customWidth="1"/>
    <col min="1786" max="1786" width="22.140625" style="4" customWidth="1"/>
    <col min="1787" max="1787" width="16.85546875" style="4" customWidth="1"/>
    <col min="1788" max="1788" width="22.7109375" style="4" customWidth="1"/>
    <col min="1789" max="1789" width="20.28515625" style="4" customWidth="1"/>
    <col min="1790" max="1790" width="22.42578125" style="4" customWidth="1"/>
    <col min="1791" max="1791" width="25.42578125" style="4" customWidth="1"/>
    <col min="1792" max="1792" width="10" style="4" customWidth="1"/>
    <col min="1793" max="1793" width="15.28515625" style="4" customWidth="1"/>
    <col min="1794" max="1798" width="0" style="4" hidden="1" customWidth="1"/>
    <col min="1799" max="1799" width="13.85546875" style="4" customWidth="1"/>
    <col min="1800" max="1800" width="20.42578125" style="4" customWidth="1"/>
    <col min="1801" max="2040" width="11.42578125" style="4"/>
    <col min="2041" max="2041" width="14.42578125" style="4" customWidth="1"/>
    <col min="2042" max="2042" width="22.140625" style="4" customWidth="1"/>
    <col min="2043" max="2043" width="16.85546875" style="4" customWidth="1"/>
    <col min="2044" max="2044" width="22.7109375" style="4" customWidth="1"/>
    <col min="2045" max="2045" width="20.28515625" style="4" customWidth="1"/>
    <col min="2046" max="2046" width="22.42578125" style="4" customWidth="1"/>
    <col min="2047" max="2047" width="25.42578125" style="4" customWidth="1"/>
    <col min="2048" max="2048" width="10" style="4" customWidth="1"/>
    <col min="2049" max="2049" width="15.28515625" style="4" customWidth="1"/>
    <col min="2050" max="2054" width="0" style="4" hidden="1" customWidth="1"/>
    <col min="2055" max="2055" width="13.85546875" style="4" customWidth="1"/>
    <col min="2056" max="2056" width="20.42578125" style="4" customWidth="1"/>
    <col min="2057" max="2296" width="11.42578125" style="4"/>
    <col min="2297" max="2297" width="14.42578125" style="4" customWidth="1"/>
    <col min="2298" max="2298" width="22.140625" style="4" customWidth="1"/>
    <col min="2299" max="2299" width="16.85546875" style="4" customWidth="1"/>
    <col min="2300" max="2300" width="22.7109375" style="4" customWidth="1"/>
    <col min="2301" max="2301" width="20.28515625" style="4" customWidth="1"/>
    <col min="2302" max="2302" width="22.42578125" style="4" customWidth="1"/>
    <col min="2303" max="2303" width="25.42578125" style="4" customWidth="1"/>
    <col min="2304" max="2304" width="10" style="4" customWidth="1"/>
    <col min="2305" max="2305" width="15.28515625" style="4" customWidth="1"/>
    <col min="2306" max="2310" width="0" style="4" hidden="1" customWidth="1"/>
    <col min="2311" max="2311" width="13.85546875" style="4" customWidth="1"/>
    <col min="2312" max="2312" width="20.42578125" style="4" customWidth="1"/>
    <col min="2313" max="2552" width="11.42578125" style="4"/>
    <col min="2553" max="2553" width="14.42578125" style="4" customWidth="1"/>
    <col min="2554" max="2554" width="22.140625" style="4" customWidth="1"/>
    <col min="2555" max="2555" width="16.85546875" style="4" customWidth="1"/>
    <col min="2556" max="2556" width="22.7109375" style="4" customWidth="1"/>
    <col min="2557" max="2557" width="20.28515625" style="4" customWidth="1"/>
    <col min="2558" max="2558" width="22.42578125" style="4" customWidth="1"/>
    <col min="2559" max="2559" width="25.42578125" style="4" customWidth="1"/>
    <col min="2560" max="2560" width="10" style="4" customWidth="1"/>
    <col min="2561" max="2561" width="15.28515625" style="4" customWidth="1"/>
    <col min="2562" max="2566" width="0" style="4" hidden="1" customWidth="1"/>
    <col min="2567" max="2567" width="13.85546875" style="4" customWidth="1"/>
    <col min="2568" max="2568" width="20.42578125" style="4" customWidth="1"/>
    <col min="2569" max="2808" width="11.42578125" style="4"/>
    <col min="2809" max="2809" width="14.42578125" style="4" customWidth="1"/>
    <col min="2810" max="2810" width="22.140625" style="4" customWidth="1"/>
    <col min="2811" max="2811" width="16.85546875" style="4" customWidth="1"/>
    <col min="2812" max="2812" width="22.7109375" style="4" customWidth="1"/>
    <col min="2813" max="2813" width="20.28515625" style="4" customWidth="1"/>
    <col min="2814" max="2814" width="22.42578125" style="4" customWidth="1"/>
    <col min="2815" max="2815" width="25.42578125" style="4" customWidth="1"/>
    <col min="2816" max="2816" width="10" style="4" customWidth="1"/>
    <col min="2817" max="2817" width="15.28515625" style="4" customWidth="1"/>
    <col min="2818" max="2822" width="0" style="4" hidden="1" customWidth="1"/>
    <col min="2823" max="2823" width="13.85546875" style="4" customWidth="1"/>
    <col min="2824" max="2824" width="20.42578125" style="4" customWidth="1"/>
    <col min="2825" max="3064" width="11.42578125" style="4"/>
    <col min="3065" max="3065" width="14.42578125" style="4" customWidth="1"/>
    <col min="3066" max="3066" width="22.140625" style="4" customWidth="1"/>
    <col min="3067" max="3067" width="16.85546875" style="4" customWidth="1"/>
    <col min="3068" max="3068" width="22.7109375" style="4" customWidth="1"/>
    <col min="3069" max="3069" width="20.28515625" style="4" customWidth="1"/>
    <col min="3070" max="3070" width="22.42578125" style="4" customWidth="1"/>
    <col min="3071" max="3071" width="25.42578125" style="4" customWidth="1"/>
    <col min="3072" max="3072" width="10" style="4" customWidth="1"/>
    <col min="3073" max="3073" width="15.28515625" style="4" customWidth="1"/>
    <col min="3074" max="3078" width="0" style="4" hidden="1" customWidth="1"/>
    <col min="3079" max="3079" width="13.85546875" style="4" customWidth="1"/>
    <col min="3080" max="3080" width="20.42578125" style="4" customWidth="1"/>
    <col min="3081" max="3320" width="11.42578125" style="4"/>
    <col min="3321" max="3321" width="14.42578125" style="4" customWidth="1"/>
    <col min="3322" max="3322" width="22.140625" style="4" customWidth="1"/>
    <col min="3323" max="3323" width="16.85546875" style="4" customWidth="1"/>
    <col min="3324" max="3324" width="22.7109375" style="4" customWidth="1"/>
    <col min="3325" max="3325" width="20.28515625" style="4" customWidth="1"/>
    <col min="3326" max="3326" width="22.42578125" style="4" customWidth="1"/>
    <col min="3327" max="3327" width="25.42578125" style="4" customWidth="1"/>
    <col min="3328" max="3328" width="10" style="4" customWidth="1"/>
    <col min="3329" max="3329" width="15.28515625" style="4" customWidth="1"/>
    <col min="3330" max="3334" width="0" style="4" hidden="1" customWidth="1"/>
    <col min="3335" max="3335" width="13.85546875" style="4" customWidth="1"/>
    <col min="3336" max="3336" width="20.42578125" style="4" customWidth="1"/>
    <col min="3337" max="3576" width="11.42578125" style="4"/>
    <col min="3577" max="3577" width="14.42578125" style="4" customWidth="1"/>
    <col min="3578" max="3578" width="22.140625" style="4" customWidth="1"/>
    <col min="3579" max="3579" width="16.85546875" style="4" customWidth="1"/>
    <col min="3580" max="3580" width="22.7109375" style="4" customWidth="1"/>
    <col min="3581" max="3581" width="20.28515625" style="4" customWidth="1"/>
    <col min="3582" max="3582" width="22.42578125" style="4" customWidth="1"/>
    <col min="3583" max="3583" width="25.42578125" style="4" customWidth="1"/>
    <col min="3584" max="3584" width="10" style="4" customWidth="1"/>
    <col min="3585" max="3585" width="15.28515625" style="4" customWidth="1"/>
    <col min="3586" max="3590" width="0" style="4" hidden="1" customWidth="1"/>
    <col min="3591" max="3591" width="13.85546875" style="4" customWidth="1"/>
    <col min="3592" max="3592" width="20.42578125" style="4" customWidth="1"/>
    <col min="3593" max="3832" width="11.42578125" style="4"/>
    <col min="3833" max="3833" width="14.42578125" style="4" customWidth="1"/>
    <col min="3834" max="3834" width="22.140625" style="4" customWidth="1"/>
    <col min="3835" max="3835" width="16.85546875" style="4" customWidth="1"/>
    <col min="3836" max="3836" width="22.7109375" style="4" customWidth="1"/>
    <col min="3837" max="3837" width="20.28515625" style="4" customWidth="1"/>
    <col min="3838" max="3838" width="22.42578125" style="4" customWidth="1"/>
    <col min="3839" max="3839" width="25.42578125" style="4" customWidth="1"/>
    <col min="3840" max="3840" width="10" style="4" customWidth="1"/>
    <col min="3841" max="3841" width="15.28515625" style="4" customWidth="1"/>
    <col min="3842" max="3846" width="0" style="4" hidden="1" customWidth="1"/>
    <col min="3847" max="3847" width="13.85546875" style="4" customWidth="1"/>
    <col min="3848" max="3848" width="20.42578125" style="4" customWidth="1"/>
    <col min="3849" max="4088" width="11.42578125" style="4"/>
    <col min="4089" max="4089" width="14.42578125" style="4" customWidth="1"/>
    <col min="4090" max="4090" width="22.140625" style="4" customWidth="1"/>
    <col min="4091" max="4091" width="16.85546875" style="4" customWidth="1"/>
    <col min="4092" max="4092" width="22.7109375" style="4" customWidth="1"/>
    <col min="4093" max="4093" width="20.28515625" style="4" customWidth="1"/>
    <col min="4094" max="4094" width="22.42578125" style="4" customWidth="1"/>
    <col min="4095" max="4095" width="25.42578125" style="4" customWidth="1"/>
    <col min="4096" max="4096" width="10" style="4" customWidth="1"/>
    <col min="4097" max="4097" width="15.28515625" style="4" customWidth="1"/>
    <col min="4098" max="4102" width="0" style="4" hidden="1" customWidth="1"/>
    <col min="4103" max="4103" width="13.85546875" style="4" customWidth="1"/>
    <col min="4104" max="4104" width="20.42578125" style="4" customWidth="1"/>
    <col min="4105" max="4344" width="11.42578125" style="4"/>
    <col min="4345" max="4345" width="14.42578125" style="4" customWidth="1"/>
    <col min="4346" max="4346" width="22.140625" style="4" customWidth="1"/>
    <col min="4347" max="4347" width="16.85546875" style="4" customWidth="1"/>
    <col min="4348" max="4348" width="22.7109375" style="4" customWidth="1"/>
    <col min="4349" max="4349" width="20.28515625" style="4" customWidth="1"/>
    <col min="4350" max="4350" width="22.42578125" style="4" customWidth="1"/>
    <col min="4351" max="4351" width="25.42578125" style="4" customWidth="1"/>
    <col min="4352" max="4352" width="10" style="4" customWidth="1"/>
    <col min="4353" max="4353" width="15.28515625" style="4" customWidth="1"/>
    <col min="4354" max="4358" width="0" style="4" hidden="1" customWidth="1"/>
    <col min="4359" max="4359" width="13.85546875" style="4" customWidth="1"/>
    <col min="4360" max="4360" width="20.42578125" style="4" customWidth="1"/>
    <col min="4361" max="4600" width="11.42578125" style="4"/>
    <col min="4601" max="4601" width="14.42578125" style="4" customWidth="1"/>
    <col min="4602" max="4602" width="22.140625" style="4" customWidth="1"/>
    <col min="4603" max="4603" width="16.85546875" style="4" customWidth="1"/>
    <col min="4604" max="4604" width="22.7109375" style="4" customWidth="1"/>
    <col min="4605" max="4605" width="20.28515625" style="4" customWidth="1"/>
    <col min="4606" max="4606" width="22.42578125" style="4" customWidth="1"/>
    <col min="4607" max="4607" width="25.42578125" style="4" customWidth="1"/>
    <col min="4608" max="4608" width="10" style="4" customWidth="1"/>
    <col min="4609" max="4609" width="15.28515625" style="4" customWidth="1"/>
    <col min="4610" max="4614" width="0" style="4" hidden="1" customWidth="1"/>
    <col min="4615" max="4615" width="13.85546875" style="4" customWidth="1"/>
    <col min="4616" max="4616" width="20.42578125" style="4" customWidth="1"/>
    <col min="4617" max="4856" width="11.42578125" style="4"/>
    <col min="4857" max="4857" width="14.42578125" style="4" customWidth="1"/>
    <col min="4858" max="4858" width="22.140625" style="4" customWidth="1"/>
    <col min="4859" max="4859" width="16.85546875" style="4" customWidth="1"/>
    <col min="4860" max="4860" width="22.7109375" style="4" customWidth="1"/>
    <col min="4861" max="4861" width="20.28515625" style="4" customWidth="1"/>
    <col min="4862" max="4862" width="22.42578125" style="4" customWidth="1"/>
    <col min="4863" max="4863" width="25.42578125" style="4" customWidth="1"/>
    <col min="4864" max="4864" width="10" style="4" customWidth="1"/>
    <col min="4865" max="4865" width="15.28515625" style="4" customWidth="1"/>
    <col min="4866" max="4870" width="0" style="4" hidden="1" customWidth="1"/>
    <col min="4871" max="4871" width="13.85546875" style="4" customWidth="1"/>
    <col min="4872" max="4872" width="20.42578125" style="4" customWidth="1"/>
    <col min="4873" max="5112" width="11.42578125" style="4"/>
    <col min="5113" max="5113" width="14.42578125" style="4" customWidth="1"/>
    <col min="5114" max="5114" width="22.140625" style="4" customWidth="1"/>
    <col min="5115" max="5115" width="16.85546875" style="4" customWidth="1"/>
    <col min="5116" max="5116" width="22.7109375" style="4" customWidth="1"/>
    <col min="5117" max="5117" width="20.28515625" style="4" customWidth="1"/>
    <col min="5118" max="5118" width="22.42578125" style="4" customWidth="1"/>
    <col min="5119" max="5119" width="25.42578125" style="4" customWidth="1"/>
    <col min="5120" max="5120" width="10" style="4" customWidth="1"/>
    <col min="5121" max="5121" width="15.28515625" style="4" customWidth="1"/>
    <col min="5122" max="5126" width="0" style="4" hidden="1" customWidth="1"/>
    <col min="5127" max="5127" width="13.85546875" style="4" customWidth="1"/>
    <col min="5128" max="5128" width="20.42578125" style="4" customWidth="1"/>
    <col min="5129" max="5368" width="11.42578125" style="4"/>
    <col min="5369" max="5369" width="14.42578125" style="4" customWidth="1"/>
    <col min="5370" max="5370" width="22.140625" style="4" customWidth="1"/>
    <col min="5371" max="5371" width="16.85546875" style="4" customWidth="1"/>
    <col min="5372" max="5372" width="22.7109375" style="4" customWidth="1"/>
    <col min="5373" max="5373" width="20.28515625" style="4" customWidth="1"/>
    <col min="5374" max="5374" width="22.42578125" style="4" customWidth="1"/>
    <col min="5375" max="5375" width="25.42578125" style="4" customWidth="1"/>
    <col min="5376" max="5376" width="10" style="4" customWidth="1"/>
    <col min="5377" max="5377" width="15.28515625" style="4" customWidth="1"/>
    <col min="5378" max="5382" width="0" style="4" hidden="1" customWidth="1"/>
    <col min="5383" max="5383" width="13.85546875" style="4" customWidth="1"/>
    <col min="5384" max="5384" width="20.42578125" style="4" customWidth="1"/>
    <col min="5385" max="5624" width="11.42578125" style="4"/>
    <col min="5625" max="5625" width="14.42578125" style="4" customWidth="1"/>
    <col min="5626" max="5626" width="22.140625" style="4" customWidth="1"/>
    <col min="5627" max="5627" width="16.85546875" style="4" customWidth="1"/>
    <col min="5628" max="5628" width="22.7109375" style="4" customWidth="1"/>
    <col min="5629" max="5629" width="20.28515625" style="4" customWidth="1"/>
    <col min="5630" max="5630" width="22.42578125" style="4" customWidth="1"/>
    <col min="5631" max="5631" width="25.42578125" style="4" customWidth="1"/>
    <col min="5632" max="5632" width="10" style="4" customWidth="1"/>
    <col min="5633" max="5633" width="15.28515625" style="4" customWidth="1"/>
    <col min="5634" max="5638" width="0" style="4" hidden="1" customWidth="1"/>
    <col min="5639" max="5639" width="13.85546875" style="4" customWidth="1"/>
    <col min="5640" max="5640" width="20.42578125" style="4" customWidth="1"/>
    <col min="5641" max="5880" width="11.42578125" style="4"/>
    <col min="5881" max="5881" width="14.42578125" style="4" customWidth="1"/>
    <col min="5882" max="5882" width="22.140625" style="4" customWidth="1"/>
    <col min="5883" max="5883" width="16.85546875" style="4" customWidth="1"/>
    <col min="5884" max="5884" width="22.7109375" style="4" customWidth="1"/>
    <col min="5885" max="5885" width="20.28515625" style="4" customWidth="1"/>
    <col min="5886" max="5886" width="22.42578125" style="4" customWidth="1"/>
    <col min="5887" max="5887" width="25.42578125" style="4" customWidth="1"/>
    <col min="5888" max="5888" width="10" style="4" customWidth="1"/>
    <col min="5889" max="5889" width="15.28515625" style="4" customWidth="1"/>
    <col min="5890" max="5894" width="0" style="4" hidden="1" customWidth="1"/>
    <col min="5895" max="5895" width="13.85546875" style="4" customWidth="1"/>
    <col min="5896" max="5896" width="20.42578125" style="4" customWidth="1"/>
    <col min="5897" max="6136" width="11.42578125" style="4"/>
    <col min="6137" max="6137" width="14.42578125" style="4" customWidth="1"/>
    <col min="6138" max="6138" width="22.140625" style="4" customWidth="1"/>
    <col min="6139" max="6139" width="16.85546875" style="4" customWidth="1"/>
    <col min="6140" max="6140" width="22.7109375" style="4" customWidth="1"/>
    <col min="6141" max="6141" width="20.28515625" style="4" customWidth="1"/>
    <col min="6142" max="6142" width="22.42578125" style="4" customWidth="1"/>
    <col min="6143" max="6143" width="25.42578125" style="4" customWidth="1"/>
    <col min="6144" max="6144" width="10" style="4" customWidth="1"/>
    <col min="6145" max="6145" width="15.28515625" style="4" customWidth="1"/>
    <col min="6146" max="6150" width="0" style="4" hidden="1" customWidth="1"/>
    <col min="6151" max="6151" width="13.85546875" style="4" customWidth="1"/>
    <col min="6152" max="6152" width="20.42578125" style="4" customWidth="1"/>
    <col min="6153" max="6392" width="11.42578125" style="4"/>
    <col min="6393" max="6393" width="14.42578125" style="4" customWidth="1"/>
    <col min="6394" max="6394" width="22.140625" style="4" customWidth="1"/>
    <col min="6395" max="6395" width="16.85546875" style="4" customWidth="1"/>
    <col min="6396" max="6396" width="22.7109375" style="4" customWidth="1"/>
    <col min="6397" max="6397" width="20.28515625" style="4" customWidth="1"/>
    <col min="6398" max="6398" width="22.42578125" style="4" customWidth="1"/>
    <col min="6399" max="6399" width="25.42578125" style="4" customWidth="1"/>
    <col min="6400" max="6400" width="10" style="4" customWidth="1"/>
    <col min="6401" max="6401" width="15.28515625" style="4" customWidth="1"/>
    <col min="6402" max="6406" width="0" style="4" hidden="1" customWidth="1"/>
    <col min="6407" max="6407" width="13.85546875" style="4" customWidth="1"/>
    <col min="6408" max="6408" width="20.42578125" style="4" customWidth="1"/>
    <col min="6409" max="6648" width="11.42578125" style="4"/>
    <col min="6649" max="6649" width="14.42578125" style="4" customWidth="1"/>
    <col min="6650" max="6650" width="22.140625" style="4" customWidth="1"/>
    <col min="6651" max="6651" width="16.85546875" style="4" customWidth="1"/>
    <col min="6652" max="6652" width="22.7109375" style="4" customWidth="1"/>
    <col min="6653" max="6653" width="20.28515625" style="4" customWidth="1"/>
    <col min="6654" max="6654" width="22.42578125" style="4" customWidth="1"/>
    <col min="6655" max="6655" width="25.42578125" style="4" customWidth="1"/>
    <col min="6656" max="6656" width="10" style="4" customWidth="1"/>
    <col min="6657" max="6657" width="15.28515625" style="4" customWidth="1"/>
    <col min="6658" max="6662" width="0" style="4" hidden="1" customWidth="1"/>
    <col min="6663" max="6663" width="13.85546875" style="4" customWidth="1"/>
    <col min="6664" max="6664" width="20.42578125" style="4" customWidth="1"/>
    <col min="6665" max="6904" width="11.42578125" style="4"/>
    <col min="6905" max="6905" width="14.42578125" style="4" customWidth="1"/>
    <col min="6906" max="6906" width="22.140625" style="4" customWidth="1"/>
    <col min="6907" max="6907" width="16.85546875" style="4" customWidth="1"/>
    <col min="6908" max="6908" width="22.7109375" style="4" customWidth="1"/>
    <col min="6909" max="6909" width="20.28515625" style="4" customWidth="1"/>
    <col min="6910" max="6910" width="22.42578125" style="4" customWidth="1"/>
    <col min="6911" max="6911" width="25.42578125" style="4" customWidth="1"/>
    <col min="6912" max="6912" width="10" style="4" customWidth="1"/>
    <col min="6913" max="6913" width="15.28515625" style="4" customWidth="1"/>
    <col min="6914" max="6918" width="0" style="4" hidden="1" customWidth="1"/>
    <col min="6919" max="6919" width="13.85546875" style="4" customWidth="1"/>
    <col min="6920" max="6920" width="20.42578125" style="4" customWidth="1"/>
    <col min="6921" max="7160" width="11.42578125" style="4"/>
    <col min="7161" max="7161" width="14.42578125" style="4" customWidth="1"/>
    <col min="7162" max="7162" width="22.140625" style="4" customWidth="1"/>
    <col min="7163" max="7163" width="16.85546875" style="4" customWidth="1"/>
    <col min="7164" max="7164" width="22.7109375" style="4" customWidth="1"/>
    <col min="7165" max="7165" width="20.28515625" style="4" customWidth="1"/>
    <col min="7166" max="7166" width="22.42578125" style="4" customWidth="1"/>
    <col min="7167" max="7167" width="25.42578125" style="4" customWidth="1"/>
    <col min="7168" max="7168" width="10" style="4" customWidth="1"/>
    <col min="7169" max="7169" width="15.28515625" style="4" customWidth="1"/>
    <col min="7170" max="7174" width="0" style="4" hidden="1" customWidth="1"/>
    <col min="7175" max="7175" width="13.85546875" style="4" customWidth="1"/>
    <col min="7176" max="7176" width="20.42578125" style="4" customWidth="1"/>
    <col min="7177" max="7416" width="11.42578125" style="4"/>
    <col min="7417" max="7417" width="14.42578125" style="4" customWidth="1"/>
    <col min="7418" max="7418" width="22.140625" style="4" customWidth="1"/>
    <col min="7419" max="7419" width="16.85546875" style="4" customWidth="1"/>
    <col min="7420" max="7420" width="22.7109375" style="4" customWidth="1"/>
    <col min="7421" max="7421" width="20.28515625" style="4" customWidth="1"/>
    <col min="7422" max="7422" width="22.42578125" style="4" customWidth="1"/>
    <col min="7423" max="7423" width="25.42578125" style="4" customWidth="1"/>
    <col min="7424" max="7424" width="10" style="4" customWidth="1"/>
    <col min="7425" max="7425" width="15.28515625" style="4" customWidth="1"/>
    <col min="7426" max="7430" width="0" style="4" hidden="1" customWidth="1"/>
    <col min="7431" max="7431" width="13.85546875" style="4" customWidth="1"/>
    <col min="7432" max="7432" width="20.42578125" style="4" customWidth="1"/>
    <col min="7433" max="7672" width="11.42578125" style="4"/>
    <col min="7673" max="7673" width="14.42578125" style="4" customWidth="1"/>
    <col min="7674" max="7674" width="22.140625" style="4" customWidth="1"/>
    <col min="7675" max="7675" width="16.85546875" style="4" customWidth="1"/>
    <col min="7676" max="7676" width="22.7109375" style="4" customWidth="1"/>
    <col min="7677" max="7677" width="20.28515625" style="4" customWidth="1"/>
    <col min="7678" max="7678" width="22.42578125" style="4" customWidth="1"/>
    <col min="7679" max="7679" width="25.42578125" style="4" customWidth="1"/>
    <col min="7680" max="7680" width="10" style="4" customWidth="1"/>
    <col min="7681" max="7681" width="15.28515625" style="4" customWidth="1"/>
    <col min="7682" max="7686" width="0" style="4" hidden="1" customWidth="1"/>
    <col min="7687" max="7687" width="13.85546875" style="4" customWidth="1"/>
    <col min="7688" max="7688" width="20.42578125" style="4" customWidth="1"/>
    <col min="7689" max="7928" width="11.42578125" style="4"/>
    <col min="7929" max="7929" width="14.42578125" style="4" customWidth="1"/>
    <col min="7930" max="7930" width="22.140625" style="4" customWidth="1"/>
    <col min="7931" max="7931" width="16.85546875" style="4" customWidth="1"/>
    <col min="7932" max="7932" width="22.7109375" style="4" customWidth="1"/>
    <col min="7933" max="7933" width="20.28515625" style="4" customWidth="1"/>
    <col min="7934" max="7934" width="22.42578125" style="4" customWidth="1"/>
    <col min="7935" max="7935" width="25.42578125" style="4" customWidth="1"/>
    <col min="7936" max="7936" width="10" style="4" customWidth="1"/>
    <col min="7937" max="7937" width="15.28515625" style="4" customWidth="1"/>
    <col min="7938" max="7942" width="0" style="4" hidden="1" customWidth="1"/>
    <col min="7943" max="7943" width="13.85546875" style="4" customWidth="1"/>
    <col min="7944" max="7944" width="20.42578125" style="4" customWidth="1"/>
    <col min="7945" max="8184" width="11.42578125" style="4"/>
    <col min="8185" max="8185" width="14.42578125" style="4" customWidth="1"/>
    <col min="8186" max="8186" width="22.140625" style="4" customWidth="1"/>
    <col min="8187" max="8187" width="16.85546875" style="4" customWidth="1"/>
    <col min="8188" max="8188" width="22.7109375" style="4" customWidth="1"/>
    <col min="8189" max="8189" width="20.28515625" style="4" customWidth="1"/>
    <col min="8190" max="8190" width="22.42578125" style="4" customWidth="1"/>
    <col min="8191" max="8191" width="25.42578125" style="4" customWidth="1"/>
    <col min="8192" max="8192" width="10" style="4" customWidth="1"/>
    <col min="8193" max="8193" width="15.28515625" style="4" customWidth="1"/>
    <col min="8194" max="8198" width="0" style="4" hidden="1" customWidth="1"/>
    <col min="8199" max="8199" width="13.85546875" style="4" customWidth="1"/>
    <col min="8200" max="8200" width="20.42578125" style="4" customWidth="1"/>
    <col min="8201" max="8440" width="11.42578125" style="4"/>
    <col min="8441" max="8441" width="14.42578125" style="4" customWidth="1"/>
    <col min="8442" max="8442" width="22.140625" style="4" customWidth="1"/>
    <col min="8443" max="8443" width="16.85546875" style="4" customWidth="1"/>
    <col min="8444" max="8444" width="22.7109375" style="4" customWidth="1"/>
    <col min="8445" max="8445" width="20.28515625" style="4" customWidth="1"/>
    <col min="8446" max="8446" width="22.42578125" style="4" customWidth="1"/>
    <col min="8447" max="8447" width="25.42578125" style="4" customWidth="1"/>
    <col min="8448" max="8448" width="10" style="4" customWidth="1"/>
    <col min="8449" max="8449" width="15.28515625" style="4" customWidth="1"/>
    <col min="8450" max="8454" width="0" style="4" hidden="1" customWidth="1"/>
    <col min="8455" max="8455" width="13.85546875" style="4" customWidth="1"/>
    <col min="8456" max="8456" width="20.42578125" style="4" customWidth="1"/>
    <col min="8457" max="8696" width="11.42578125" style="4"/>
    <col min="8697" max="8697" width="14.42578125" style="4" customWidth="1"/>
    <col min="8698" max="8698" width="22.140625" style="4" customWidth="1"/>
    <col min="8699" max="8699" width="16.85546875" style="4" customWidth="1"/>
    <col min="8700" max="8700" width="22.7109375" style="4" customWidth="1"/>
    <col min="8701" max="8701" width="20.28515625" style="4" customWidth="1"/>
    <col min="8702" max="8702" width="22.42578125" style="4" customWidth="1"/>
    <col min="8703" max="8703" width="25.42578125" style="4" customWidth="1"/>
    <col min="8704" max="8704" width="10" style="4" customWidth="1"/>
    <col min="8705" max="8705" width="15.28515625" style="4" customWidth="1"/>
    <col min="8706" max="8710" width="0" style="4" hidden="1" customWidth="1"/>
    <col min="8711" max="8711" width="13.85546875" style="4" customWidth="1"/>
    <col min="8712" max="8712" width="20.42578125" style="4" customWidth="1"/>
    <col min="8713" max="8952" width="11.42578125" style="4"/>
    <col min="8953" max="8953" width="14.42578125" style="4" customWidth="1"/>
    <col min="8954" max="8954" width="22.140625" style="4" customWidth="1"/>
    <col min="8955" max="8955" width="16.85546875" style="4" customWidth="1"/>
    <col min="8956" max="8956" width="22.7109375" style="4" customWidth="1"/>
    <col min="8957" max="8957" width="20.28515625" style="4" customWidth="1"/>
    <col min="8958" max="8958" width="22.42578125" style="4" customWidth="1"/>
    <col min="8959" max="8959" width="25.42578125" style="4" customWidth="1"/>
    <col min="8960" max="8960" width="10" style="4" customWidth="1"/>
    <col min="8961" max="8961" width="15.28515625" style="4" customWidth="1"/>
    <col min="8962" max="8966" width="0" style="4" hidden="1" customWidth="1"/>
    <col min="8967" max="8967" width="13.85546875" style="4" customWidth="1"/>
    <col min="8968" max="8968" width="20.42578125" style="4" customWidth="1"/>
    <col min="8969" max="9208" width="11.42578125" style="4"/>
    <col min="9209" max="9209" width="14.42578125" style="4" customWidth="1"/>
    <col min="9210" max="9210" width="22.140625" style="4" customWidth="1"/>
    <col min="9211" max="9211" width="16.85546875" style="4" customWidth="1"/>
    <col min="9212" max="9212" width="22.7109375" style="4" customWidth="1"/>
    <col min="9213" max="9213" width="20.28515625" style="4" customWidth="1"/>
    <col min="9214" max="9214" width="22.42578125" style="4" customWidth="1"/>
    <col min="9215" max="9215" width="25.42578125" style="4" customWidth="1"/>
    <col min="9216" max="9216" width="10" style="4" customWidth="1"/>
    <col min="9217" max="9217" width="15.28515625" style="4" customWidth="1"/>
    <col min="9218" max="9222" width="0" style="4" hidden="1" customWidth="1"/>
    <col min="9223" max="9223" width="13.85546875" style="4" customWidth="1"/>
    <col min="9224" max="9224" width="20.42578125" style="4" customWidth="1"/>
    <col min="9225" max="9464" width="11.42578125" style="4"/>
    <col min="9465" max="9465" width="14.42578125" style="4" customWidth="1"/>
    <col min="9466" max="9466" width="22.140625" style="4" customWidth="1"/>
    <col min="9467" max="9467" width="16.85546875" style="4" customWidth="1"/>
    <col min="9468" max="9468" width="22.7109375" style="4" customWidth="1"/>
    <col min="9469" max="9469" width="20.28515625" style="4" customWidth="1"/>
    <col min="9470" max="9470" width="22.42578125" style="4" customWidth="1"/>
    <col min="9471" max="9471" width="25.42578125" style="4" customWidth="1"/>
    <col min="9472" max="9472" width="10" style="4" customWidth="1"/>
    <col min="9473" max="9473" width="15.28515625" style="4" customWidth="1"/>
    <col min="9474" max="9478" width="0" style="4" hidden="1" customWidth="1"/>
    <col min="9479" max="9479" width="13.85546875" style="4" customWidth="1"/>
    <col min="9480" max="9480" width="20.42578125" style="4" customWidth="1"/>
    <col min="9481" max="9720" width="11.42578125" style="4"/>
    <col min="9721" max="9721" width="14.42578125" style="4" customWidth="1"/>
    <col min="9722" max="9722" width="22.140625" style="4" customWidth="1"/>
    <col min="9723" max="9723" width="16.85546875" style="4" customWidth="1"/>
    <col min="9724" max="9724" width="22.7109375" style="4" customWidth="1"/>
    <col min="9725" max="9725" width="20.28515625" style="4" customWidth="1"/>
    <col min="9726" max="9726" width="22.42578125" style="4" customWidth="1"/>
    <col min="9727" max="9727" width="25.42578125" style="4" customWidth="1"/>
    <col min="9728" max="9728" width="10" style="4" customWidth="1"/>
    <col min="9729" max="9729" width="15.28515625" style="4" customWidth="1"/>
    <col min="9730" max="9734" width="0" style="4" hidden="1" customWidth="1"/>
    <col min="9735" max="9735" width="13.85546875" style="4" customWidth="1"/>
    <col min="9736" max="9736" width="20.42578125" style="4" customWidth="1"/>
    <col min="9737" max="9976" width="11.42578125" style="4"/>
    <col min="9977" max="9977" width="14.42578125" style="4" customWidth="1"/>
    <col min="9978" max="9978" width="22.140625" style="4" customWidth="1"/>
    <col min="9979" max="9979" width="16.85546875" style="4" customWidth="1"/>
    <col min="9980" max="9980" width="22.7109375" style="4" customWidth="1"/>
    <col min="9981" max="9981" width="20.28515625" style="4" customWidth="1"/>
    <col min="9982" max="9982" width="22.42578125" style="4" customWidth="1"/>
    <col min="9983" max="9983" width="25.42578125" style="4" customWidth="1"/>
    <col min="9984" max="9984" width="10" style="4" customWidth="1"/>
    <col min="9985" max="9985" width="15.28515625" style="4" customWidth="1"/>
    <col min="9986" max="9990" width="0" style="4" hidden="1" customWidth="1"/>
    <col min="9991" max="9991" width="13.85546875" style="4" customWidth="1"/>
    <col min="9992" max="9992" width="20.42578125" style="4" customWidth="1"/>
    <col min="9993" max="10232" width="11.42578125" style="4"/>
    <col min="10233" max="10233" width="14.42578125" style="4" customWidth="1"/>
    <col min="10234" max="10234" width="22.140625" style="4" customWidth="1"/>
    <col min="10235" max="10235" width="16.85546875" style="4" customWidth="1"/>
    <col min="10236" max="10236" width="22.7109375" style="4" customWidth="1"/>
    <col min="10237" max="10237" width="20.28515625" style="4" customWidth="1"/>
    <col min="10238" max="10238" width="22.42578125" style="4" customWidth="1"/>
    <col min="10239" max="10239" width="25.42578125" style="4" customWidth="1"/>
    <col min="10240" max="10240" width="10" style="4" customWidth="1"/>
    <col min="10241" max="10241" width="15.28515625" style="4" customWidth="1"/>
    <col min="10242" max="10246" width="0" style="4" hidden="1" customWidth="1"/>
    <col min="10247" max="10247" width="13.85546875" style="4" customWidth="1"/>
    <col min="10248" max="10248" width="20.42578125" style="4" customWidth="1"/>
    <col min="10249" max="10488" width="11.42578125" style="4"/>
    <col min="10489" max="10489" width="14.42578125" style="4" customWidth="1"/>
    <col min="10490" max="10490" width="22.140625" style="4" customWidth="1"/>
    <col min="10491" max="10491" width="16.85546875" style="4" customWidth="1"/>
    <col min="10492" max="10492" width="22.7109375" style="4" customWidth="1"/>
    <col min="10493" max="10493" width="20.28515625" style="4" customWidth="1"/>
    <col min="10494" max="10494" width="22.42578125" style="4" customWidth="1"/>
    <col min="10495" max="10495" width="25.42578125" style="4" customWidth="1"/>
    <col min="10496" max="10496" width="10" style="4" customWidth="1"/>
    <col min="10497" max="10497" width="15.28515625" style="4" customWidth="1"/>
    <col min="10498" max="10502" width="0" style="4" hidden="1" customWidth="1"/>
    <col min="10503" max="10503" width="13.85546875" style="4" customWidth="1"/>
    <col min="10504" max="10504" width="20.42578125" style="4" customWidth="1"/>
    <col min="10505" max="10744" width="11.42578125" style="4"/>
    <col min="10745" max="10745" width="14.42578125" style="4" customWidth="1"/>
    <col min="10746" max="10746" width="22.140625" style="4" customWidth="1"/>
    <col min="10747" max="10747" width="16.85546875" style="4" customWidth="1"/>
    <col min="10748" max="10748" width="22.7109375" style="4" customWidth="1"/>
    <col min="10749" max="10749" width="20.28515625" style="4" customWidth="1"/>
    <col min="10750" max="10750" width="22.42578125" style="4" customWidth="1"/>
    <col min="10751" max="10751" width="25.42578125" style="4" customWidth="1"/>
    <col min="10752" max="10752" width="10" style="4" customWidth="1"/>
    <col min="10753" max="10753" width="15.28515625" style="4" customWidth="1"/>
    <col min="10754" max="10758" width="0" style="4" hidden="1" customWidth="1"/>
    <col min="10759" max="10759" width="13.85546875" style="4" customWidth="1"/>
    <col min="10760" max="10760" width="20.42578125" style="4" customWidth="1"/>
    <col min="10761" max="11000" width="11.42578125" style="4"/>
    <col min="11001" max="11001" width="14.42578125" style="4" customWidth="1"/>
    <col min="11002" max="11002" width="22.140625" style="4" customWidth="1"/>
    <col min="11003" max="11003" width="16.85546875" style="4" customWidth="1"/>
    <col min="11004" max="11004" width="22.7109375" style="4" customWidth="1"/>
    <col min="11005" max="11005" width="20.28515625" style="4" customWidth="1"/>
    <col min="11006" max="11006" width="22.42578125" style="4" customWidth="1"/>
    <col min="11007" max="11007" width="25.42578125" style="4" customWidth="1"/>
    <col min="11008" max="11008" width="10" style="4" customWidth="1"/>
    <col min="11009" max="11009" width="15.28515625" style="4" customWidth="1"/>
    <col min="11010" max="11014" width="0" style="4" hidden="1" customWidth="1"/>
    <col min="11015" max="11015" width="13.85546875" style="4" customWidth="1"/>
    <col min="11016" max="11016" width="20.42578125" style="4" customWidth="1"/>
    <col min="11017" max="11256" width="11.42578125" style="4"/>
    <col min="11257" max="11257" width="14.42578125" style="4" customWidth="1"/>
    <col min="11258" max="11258" width="22.140625" style="4" customWidth="1"/>
    <col min="11259" max="11259" width="16.85546875" style="4" customWidth="1"/>
    <col min="11260" max="11260" width="22.7109375" style="4" customWidth="1"/>
    <col min="11261" max="11261" width="20.28515625" style="4" customWidth="1"/>
    <col min="11262" max="11262" width="22.42578125" style="4" customWidth="1"/>
    <col min="11263" max="11263" width="25.42578125" style="4" customWidth="1"/>
    <col min="11264" max="11264" width="10" style="4" customWidth="1"/>
    <col min="11265" max="11265" width="15.28515625" style="4" customWidth="1"/>
    <col min="11266" max="11270" width="0" style="4" hidden="1" customWidth="1"/>
    <col min="11271" max="11271" width="13.85546875" style="4" customWidth="1"/>
    <col min="11272" max="11272" width="20.42578125" style="4" customWidth="1"/>
    <col min="11273" max="11512" width="11.42578125" style="4"/>
    <col min="11513" max="11513" width="14.42578125" style="4" customWidth="1"/>
    <col min="11514" max="11514" width="22.140625" style="4" customWidth="1"/>
    <col min="11515" max="11515" width="16.85546875" style="4" customWidth="1"/>
    <col min="11516" max="11516" width="22.7109375" style="4" customWidth="1"/>
    <col min="11517" max="11517" width="20.28515625" style="4" customWidth="1"/>
    <col min="11518" max="11518" width="22.42578125" style="4" customWidth="1"/>
    <col min="11519" max="11519" width="25.42578125" style="4" customWidth="1"/>
    <col min="11520" max="11520" width="10" style="4" customWidth="1"/>
    <col min="11521" max="11521" width="15.28515625" style="4" customWidth="1"/>
    <col min="11522" max="11526" width="0" style="4" hidden="1" customWidth="1"/>
    <col min="11527" max="11527" width="13.85546875" style="4" customWidth="1"/>
    <col min="11528" max="11528" width="20.42578125" style="4" customWidth="1"/>
    <col min="11529" max="11768" width="11.42578125" style="4"/>
    <col min="11769" max="11769" width="14.42578125" style="4" customWidth="1"/>
    <col min="11770" max="11770" width="22.140625" style="4" customWidth="1"/>
    <col min="11771" max="11771" width="16.85546875" style="4" customWidth="1"/>
    <col min="11772" max="11772" width="22.7109375" style="4" customWidth="1"/>
    <col min="11773" max="11773" width="20.28515625" style="4" customWidth="1"/>
    <col min="11774" max="11774" width="22.42578125" style="4" customWidth="1"/>
    <col min="11775" max="11775" width="25.42578125" style="4" customWidth="1"/>
    <col min="11776" max="11776" width="10" style="4" customWidth="1"/>
    <col min="11777" max="11777" width="15.28515625" style="4" customWidth="1"/>
    <col min="11778" max="11782" width="0" style="4" hidden="1" customWidth="1"/>
    <col min="11783" max="11783" width="13.85546875" style="4" customWidth="1"/>
    <col min="11784" max="11784" width="20.42578125" style="4" customWidth="1"/>
    <col min="11785" max="12024" width="11.42578125" style="4"/>
    <col min="12025" max="12025" width="14.42578125" style="4" customWidth="1"/>
    <col min="12026" max="12026" width="22.140625" style="4" customWidth="1"/>
    <col min="12027" max="12027" width="16.85546875" style="4" customWidth="1"/>
    <col min="12028" max="12028" width="22.7109375" style="4" customWidth="1"/>
    <col min="12029" max="12029" width="20.28515625" style="4" customWidth="1"/>
    <col min="12030" max="12030" width="22.42578125" style="4" customWidth="1"/>
    <col min="12031" max="12031" width="25.42578125" style="4" customWidth="1"/>
    <col min="12032" max="12032" width="10" style="4" customWidth="1"/>
    <col min="12033" max="12033" width="15.28515625" style="4" customWidth="1"/>
    <col min="12034" max="12038" width="0" style="4" hidden="1" customWidth="1"/>
    <col min="12039" max="12039" width="13.85546875" style="4" customWidth="1"/>
    <col min="12040" max="12040" width="20.42578125" style="4" customWidth="1"/>
    <col min="12041" max="12280" width="11.42578125" style="4"/>
    <col min="12281" max="12281" width="14.42578125" style="4" customWidth="1"/>
    <col min="12282" max="12282" width="22.140625" style="4" customWidth="1"/>
    <col min="12283" max="12283" width="16.85546875" style="4" customWidth="1"/>
    <col min="12284" max="12284" width="22.7109375" style="4" customWidth="1"/>
    <col min="12285" max="12285" width="20.28515625" style="4" customWidth="1"/>
    <col min="12286" max="12286" width="22.42578125" style="4" customWidth="1"/>
    <col min="12287" max="12287" width="25.42578125" style="4" customWidth="1"/>
    <col min="12288" max="12288" width="10" style="4" customWidth="1"/>
    <col min="12289" max="12289" width="15.28515625" style="4" customWidth="1"/>
    <col min="12290" max="12294" width="0" style="4" hidden="1" customWidth="1"/>
    <col min="12295" max="12295" width="13.85546875" style="4" customWidth="1"/>
    <col min="12296" max="12296" width="20.42578125" style="4" customWidth="1"/>
    <col min="12297" max="12536" width="11.42578125" style="4"/>
    <col min="12537" max="12537" width="14.42578125" style="4" customWidth="1"/>
    <col min="12538" max="12538" width="22.140625" style="4" customWidth="1"/>
    <col min="12539" max="12539" width="16.85546875" style="4" customWidth="1"/>
    <col min="12540" max="12540" width="22.7109375" style="4" customWidth="1"/>
    <col min="12541" max="12541" width="20.28515625" style="4" customWidth="1"/>
    <col min="12542" max="12542" width="22.42578125" style="4" customWidth="1"/>
    <col min="12543" max="12543" width="25.42578125" style="4" customWidth="1"/>
    <col min="12544" max="12544" width="10" style="4" customWidth="1"/>
    <col min="12545" max="12545" width="15.28515625" style="4" customWidth="1"/>
    <col min="12546" max="12550" width="0" style="4" hidden="1" customWidth="1"/>
    <col min="12551" max="12551" width="13.85546875" style="4" customWidth="1"/>
    <col min="12552" max="12552" width="20.42578125" style="4" customWidth="1"/>
    <col min="12553" max="12792" width="11.42578125" style="4"/>
    <col min="12793" max="12793" width="14.42578125" style="4" customWidth="1"/>
    <col min="12794" max="12794" width="22.140625" style="4" customWidth="1"/>
    <col min="12795" max="12795" width="16.85546875" style="4" customWidth="1"/>
    <col min="12796" max="12796" width="22.7109375" style="4" customWidth="1"/>
    <col min="12797" max="12797" width="20.28515625" style="4" customWidth="1"/>
    <col min="12798" max="12798" width="22.42578125" style="4" customWidth="1"/>
    <col min="12799" max="12799" width="25.42578125" style="4" customWidth="1"/>
    <col min="12800" max="12800" width="10" style="4" customWidth="1"/>
    <col min="12801" max="12801" width="15.28515625" style="4" customWidth="1"/>
    <col min="12802" max="12806" width="0" style="4" hidden="1" customWidth="1"/>
    <col min="12807" max="12807" width="13.85546875" style="4" customWidth="1"/>
    <col min="12808" max="12808" width="20.42578125" style="4" customWidth="1"/>
    <col min="12809" max="13048" width="11.42578125" style="4"/>
    <col min="13049" max="13049" width="14.42578125" style="4" customWidth="1"/>
    <col min="13050" max="13050" width="22.140625" style="4" customWidth="1"/>
    <col min="13051" max="13051" width="16.85546875" style="4" customWidth="1"/>
    <col min="13052" max="13052" width="22.7109375" style="4" customWidth="1"/>
    <col min="13053" max="13053" width="20.28515625" style="4" customWidth="1"/>
    <col min="13054" max="13054" width="22.42578125" style="4" customWidth="1"/>
    <col min="13055" max="13055" width="25.42578125" style="4" customWidth="1"/>
    <col min="13056" max="13056" width="10" style="4" customWidth="1"/>
    <col min="13057" max="13057" width="15.28515625" style="4" customWidth="1"/>
    <col min="13058" max="13062" width="0" style="4" hidden="1" customWidth="1"/>
    <col min="13063" max="13063" width="13.85546875" style="4" customWidth="1"/>
    <col min="13064" max="13064" width="20.42578125" style="4" customWidth="1"/>
    <col min="13065" max="13304" width="11.42578125" style="4"/>
    <col min="13305" max="13305" width="14.42578125" style="4" customWidth="1"/>
    <col min="13306" max="13306" width="22.140625" style="4" customWidth="1"/>
    <col min="13307" max="13307" width="16.85546875" style="4" customWidth="1"/>
    <col min="13308" max="13308" width="22.7109375" style="4" customWidth="1"/>
    <col min="13309" max="13309" width="20.28515625" style="4" customWidth="1"/>
    <col min="13310" max="13310" width="22.42578125" style="4" customWidth="1"/>
    <col min="13311" max="13311" width="25.42578125" style="4" customWidth="1"/>
    <col min="13312" max="13312" width="10" style="4" customWidth="1"/>
    <col min="13313" max="13313" width="15.28515625" style="4" customWidth="1"/>
    <col min="13314" max="13318" width="0" style="4" hidden="1" customWidth="1"/>
    <col min="13319" max="13319" width="13.85546875" style="4" customWidth="1"/>
    <col min="13320" max="13320" width="20.42578125" style="4" customWidth="1"/>
    <col min="13321" max="13560" width="11.42578125" style="4"/>
    <col min="13561" max="13561" width="14.42578125" style="4" customWidth="1"/>
    <col min="13562" max="13562" width="22.140625" style="4" customWidth="1"/>
    <col min="13563" max="13563" width="16.85546875" style="4" customWidth="1"/>
    <col min="13564" max="13564" width="22.7109375" style="4" customWidth="1"/>
    <col min="13565" max="13565" width="20.28515625" style="4" customWidth="1"/>
    <col min="13566" max="13566" width="22.42578125" style="4" customWidth="1"/>
    <col min="13567" max="13567" width="25.42578125" style="4" customWidth="1"/>
    <col min="13568" max="13568" width="10" style="4" customWidth="1"/>
    <col min="13569" max="13569" width="15.28515625" style="4" customWidth="1"/>
    <col min="13570" max="13574" width="0" style="4" hidden="1" customWidth="1"/>
    <col min="13575" max="13575" width="13.85546875" style="4" customWidth="1"/>
    <col min="13576" max="13576" width="20.42578125" style="4" customWidth="1"/>
    <col min="13577" max="13816" width="11.42578125" style="4"/>
    <col min="13817" max="13817" width="14.42578125" style="4" customWidth="1"/>
    <col min="13818" max="13818" width="22.140625" style="4" customWidth="1"/>
    <col min="13819" max="13819" width="16.85546875" style="4" customWidth="1"/>
    <col min="13820" max="13820" width="22.7109375" style="4" customWidth="1"/>
    <col min="13821" max="13821" width="20.28515625" style="4" customWidth="1"/>
    <col min="13822" max="13822" width="22.42578125" style="4" customWidth="1"/>
    <col min="13823" max="13823" width="25.42578125" style="4" customWidth="1"/>
    <col min="13824" max="13824" width="10" style="4" customWidth="1"/>
    <col min="13825" max="13825" width="15.28515625" style="4" customWidth="1"/>
    <col min="13826" max="13830" width="0" style="4" hidden="1" customWidth="1"/>
    <col min="13831" max="13831" width="13.85546875" style="4" customWidth="1"/>
    <col min="13832" max="13832" width="20.42578125" style="4" customWidth="1"/>
    <col min="13833" max="14072" width="11.42578125" style="4"/>
    <col min="14073" max="14073" width="14.42578125" style="4" customWidth="1"/>
    <col min="14074" max="14074" width="22.140625" style="4" customWidth="1"/>
    <col min="14075" max="14075" width="16.85546875" style="4" customWidth="1"/>
    <col min="14076" max="14076" width="22.7109375" style="4" customWidth="1"/>
    <col min="14077" max="14077" width="20.28515625" style="4" customWidth="1"/>
    <col min="14078" max="14078" width="22.42578125" style="4" customWidth="1"/>
    <col min="14079" max="14079" width="25.42578125" style="4" customWidth="1"/>
    <col min="14080" max="14080" width="10" style="4" customWidth="1"/>
    <col min="14081" max="14081" width="15.28515625" style="4" customWidth="1"/>
    <col min="14082" max="14086" width="0" style="4" hidden="1" customWidth="1"/>
    <col min="14087" max="14087" width="13.85546875" style="4" customWidth="1"/>
    <col min="14088" max="14088" width="20.42578125" style="4" customWidth="1"/>
    <col min="14089" max="14328" width="11.42578125" style="4"/>
    <col min="14329" max="14329" width="14.42578125" style="4" customWidth="1"/>
    <col min="14330" max="14330" width="22.140625" style="4" customWidth="1"/>
    <col min="14331" max="14331" width="16.85546875" style="4" customWidth="1"/>
    <col min="14332" max="14332" width="22.7109375" style="4" customWidth="1"/>
    <col min="14333" max="14333" width="20.28515625" style="4" customWidth="1"/>
    <col min="14334" max="14334" width="22.42578125" style="4" customWidth="1"/>
    <col min="14335" max="14335" width="25.42578125" style="4" customWidth="1"/>
    <col min="14336" max="14336" width="10" style="4" customWidth="1"/>
    <col min="14337" max="14337" width="15.28515625" style="4" customWidth="1"/>
    <col min="14338" max="14342" width="0" style="4" hidden="1" customWidth="1"/>
    <col min="14343" max="14343" width="13.85546875" style="4" customWidth="1"/>
    <col min="14344" max="14344" width="20.42578125" style="4" customWidth="1"/>
    <col min="14345" max="14584" width="11.42578125" style="4"/>
    <col min="14585" max="14585" width="14.42578125" style="4" customWidth="1"/>
    <col min="14586" max="14586" width="22.140625" style="4" customWidth="1"/>
    <col min="14587" max="14587" width="16.85546875" style="4" customWidth="1"/>
    <col min="14588" max="14588" width="22.7109375" style="4" customWidth="1"/>
    <col min="14589" max="14589" width="20.28515625" style="4" customWidth="1"/>
    <col min="14590" max="14590" width="22.42578125" style="4" customWidth="1"/>
    <col min="14591" max="14591" width="25.42578125" style="4" customWidth="1"/>
    <col min="14592" max="14592" width="10" style="4" customWidth="1"/>
    <col min="14593" max="14593" width="15.28515625" style="4" customWidth="1"/>
    <col min="14594" max="14598" width="0" style="4" hidden="1" customWidth="1"/>
    <col min="14599" max="14599" width="13.85546875" style="4" customWidth="1"/>
    <col min="14600" max="14600" width="20.42578125" style="4" customWidth="1"/>
    <col min="14601" max="14840" width="11.42578125" style="4"/>
    <col min="14841" max="14841" width="14.42578125" style="4" customWidth="1"/>
    <col min="14842" max="14842" width="22.140625" style="4" customWidth="1"/>
    <col min="14843" max="14843" width="16.85546875" style="4" customWidth="1"/>
    <col min="14844" max="14844" width="22.7109375" style="4" customWidth="1"/>
    <col min="14845" max="14845" width="20.28515625" style="4" customWidth="1"/>
    <col min="14846" max="14846" width="22.42578125" style="4" customWidth="1"/>
    <col min="14847" max="14847" width="25.42578125" style="4" customWidth="1"/>
    <col min="14848" max="14848" width="10" style="4" customWidth="1"/>
    <col min="14849" max="14849" width="15.28515625" style="4" customWidth="1"/>
    <col min="14850" max="14854" width="0" style="4" hidden="1" customWidth="1"/>
    <col min="14855" max="14855" width="13.85546875" style="4" customWidth="1"/>
    <col min="14856" max="14856" width="20.42578125" style="4" customWidth="1"/>
    <col min="14857" max="15096" width="11.42578125" style="4"/>
    <col min="15097" max="15097" width="14.42578125" style="4" customWidth="1"/>
    <col min="15098" max="15098" width="22.140625" style="4" customWidth="1"/>
    <col min="15099" max="15099" width="16.85546875" style="4" customWidth="1"/>
    <col min="15100" max="15100" width="22.7109375" style="4" customWidth="1"/>
    <col min="15101" max="15101" width="20.28515625" style="4" customWidth="1"/>
    <col min="15102" max="15102" width="22.42578125" style="4" customWidth="1"/>
    <col min="15103" max="15103" width="25.42578125" style="4" customWidth="1"/>
    <col min="15104" max="15104" width="10" style="4" customWidth="1"/>
    <col min="15105" max="15105" width="15.28515625" style="4" customWidth="1"/>
    <col min="15106" max="15110" width="0" style="4" hidden="1" customWidth="1"/>
    <col min="15111" max="15111" width="13.85546875" style="4" customWidth="1"/>
    <col min="15112" max="15112" width="20.42578125" style="4" customWidth="1"/>
    <col min="15113" max="15352" width="11.42578125" style="4"/>
    <col min="15353" max="15353" width="14.42578125" style="4" customWidth="1"/>
    <col min="15354" max="15354" width="22.140625" style="4" customWidth="1"/>
    <col min="15355" max="15355" width="16.85546875" style="4" customWidth="1"/>
    <col min="15356" max="15356" width="22.7109375" style="4" customWidth="1"/>
    <col min="15357" max="15357" width="20.28515625" style="4" customWidth="1"/>
    <col min="15358" max="15358" width="22.42578125" style="4" customWidth="1"/>
    <col min="15359" max="15359" width="25.42578125" style="4" customWidth="1"/>
    <col min="15360" max="15360" width="10" style="4" customWidth="1"/>
    <col min="15361" max="15361" width="15.28515625" style="4" customWidth="1"/>
    <col min="15362" max="15366" width="0" style="4" hidden="1" customWidth="1"/>
    <col min="15367" max="15367" width="13.85546875" style="4" customWidth="1"/>
    <col min="15368" max="15368" width="20.42578125" style="4" customWidth="1"/>
    <col min="15369" max="15608" width="11.42578125" style="4"/>
    <col min="15609" max="15609" width="14.42578125" style="4" customWidth="1"/>
    <col min="15610" max="15610" width="22.140625" style="4" customWidth="1"/>
    <col min="15611" max="15611" width="16.85546875" style="4" customWidth="1"/>
    <col min="15612" max="15612" width="22.7109375" style="4" customWidth="1"/>
    <col min="15613" max="15613" width="20.28515625" style="4" customWidth="1"/>
    <col min="15614" max="15614" width="22.42578125" style="4" customWidth="1"/>
    <col min="15615" max="15615" width="25.42578125" style="4" customWidth="1"/>
    <col min="15616" max="15616" width="10" style="4" customWidth="1"/>
    <col min="15617" max="15617" width="15.28515625" style="4" customWidth="1"/>
    <col min="15618" max="15622" width="0" style="4" hidden="1" customWidth="1"/>
    <col min="15623" max="15623" width="13.85546875" style="4" customWidth="1"/>
    <col min="15624" max="15624" width="20.42578125" style="4" customWidth="1"/>
    <col min="15625" max="15864" width="11.42578125" style="4"/>
    <col min="15865" max="15865" width="14.42578125" style="4" customWidth="1"/>
    <col min="15866" max="15866" width="22.140625" style="4" customWidth="1"/>
    <col min="15867" max="15867" width="16.85546875" style="4" customWidth="1"/>
    <col min="15868" max="15868" width="22.7109375" style="4" customWidth="1"/>
    <col min="15869" max="15869" width="20.28515625" style="4" customWidth="1"/>
    <col min="15870" max="15870" width="22.42578125" style="4" customWidth="1"/>
    <col min="15871" max="15871" width="25.42578125" style="4" customWidth="1"/>
    <col min="15872" max="15872" width="10" style="4" customWidth="1"/>
    <col min="15873" max="15873" width="15.28515625" style="4" customWidth="1"/>
    <col min="15874" max="15878" width="0" style="4" hidden="1" customWidth="1"/>
    <col min="15879" max="15879" width="13.85546875" style="4" customWidth="1"/>
    <col min="15880" max="15880" width="20.42578125" style="4" customWidth="1"/>
    <col min="15881" max="16120" width="11.42578125" style="4"/>
    <col min="16121" max="16121" width="14.42578125" style="4" customWidth="1"/>
    <col min="16122" max="16122" width="22.140625" style="4" customWidth="1"/>
    <col min="16123" max="16123" width="16.85546875" style="4" customWidth="1"/>
    <col min="16124" max="16124" width="22.7109375" style="4" customWidth="1"/>
    <col min="16125" max="16125" width="20.28515625" style="4" customWidth="1"/>
    <col min="16126" max="16126" width="22.42578125" style="4" customWidth="1"/>
    <col min="16127" max="16127" width="25.42578125" style="4" customWidth="1"/>
    <col min="16128" max="16128" width="10" style="4" customWidth="1"/>
    <col min="16129" max="16129" width="15.28515625" style="4" customWidth="1"/>
    <col min="16130" max="16134" width="0" style="4" hidden="1" customWidth="1"/>
    <col min="16135" max="16135" width="13.85546875" style="4" customWidth="1"/>
    <col min="16136" max="16136" width="20.42578125" style="4" customWidth="1"/>
    <col min="16137" max="16384" width="11.42578125" style="4"/>
  </cols>
  <sheetData>
    <row r="1" spans="1:13" s="1" customFormat="1" ht="21.75" customHeight="1">
      <c r="A1" s="400"/>
      <c r="B1" s="439"/>
      <c r="C1" s="440"/>
      <c r="D1" s="446" t="s">
        <v>141</v>
      </c>
      <c r="E1" s="447"/>
      <c r="F1" s="447"/>
      <c r="G1" s="447"/>
      <c r="H1" s="447"/>
      <c r="I1" s="447"/>
    </row>
    <row r="2" spans="1:13" s="1" customFormat="1" ht="21.75" customHeight="1">
      <c r="A2" s="400"/>
      <c r="B2" s="441"/>
      <c r="C2" s="442"/>
      <c r="D2" s="449"/>
      <c r="E2" s="475"/>
      <c r="F2" s="475"/>
      <c r="G2" s="475"/>
      <c r="H2" s="475"/>
      <c r="I2" s="475"/>
    </row>
    <row r="3" spans="1:13" s="1" customFormat="1" ht="21.75" customHeight="1">
      <c r="A3" s="400"/>
      <c r="B3" s="441"/>
      <c r="C3" s="442"/>
      <c r="D3" s="449"/>
      <c r="E3" s="475"/>
      <c r="F3" s="475"/>
      <c r="G3" s="475"/>
      <c r="H3" s="475"/>
      <c r="I3" s="475"/>
    </row>
    <row r="4" spans="1:13" s="1" customFormat="1" ht="21.75" customHeight="1">
      <c r="A4" s="400"/>
      <c r="B4" s="443"/>
      <c r="C4" s="444"/>
      <c r="D4" s="451"/>
      <c r="E4" s="452"/>
      <c r="F4" s="452"/>
      <c r="G4" s="452"/>
      <c r="H4" s="452"/>
      <c r="I4" s="452"/>
    </row>
    <row r="5" spans="1:13" s="1" customFormat="1" ht="28.5" customHeight="1">
      <c r="A5" s="400"/>
      <c r="B5" s="476"/>
      <c r="C5" s="476"/>
      <c r="D5" s="476"/>
      <c r="E5" s="476"/>
      <c r="F5" s="476"/>
      <c r="G5" s="476"/>
      <c r="H5" s="476"/>
      <c r="I5" s="476"/>
    </row>
    <row r="6" spans="1:13" s="2" customFormat="1" ht="28.5" customHeight="1">
      <c r="A6" s="400"/>
      <c r="B6" s="477" t="s">
        <v>2</v>
      </c>
      <c r="C6" s="477"/>
      <c r="D6" s="477"/>
      <c r="E6" s="477"/>
      <c r="F6" s="477"/>
      <c r="G6" s="477"/>
      <c r="H6" s="477"/>
      <c r="I6" s="477"/>
    </row>
    <row r="7" spans="1:13" s="2" customFormat="1" ht="28.5" customHeight="1">
      <c r="A7" s="400"/>
      <c r="B7" s="477" t="s">
        <v>8</v>
      </c>
      <c r="C7" s="477"/>
      <c r="D7" s="477"/>
      <c r="E7" s="477"/>
      <c r="F7" s="477"/>
      <c r="G7" s="477"/>
      <c r="H7" s="8"/>
      <c r="I7" s="8"/>
    </row>
    <row r="8" spans="1:13" s="2" customFormat="1" ht="28.5" customHeight="1">
      <c r="A8" s="400"/>
      <c r="B8" s="477" t="s">
        <v>3</v>
      </c>
      <c r="C8" s="477"/>
      <c r="D8" s="477"/>
      <c r="E8" s="477"/>
      <c r="F8" s="477"/>
      <c r="G8" s="477"/>
      <c r="H8" s="477"/>
      <c r="I8" s="8"/>
    </row>
    <row r="9" spans="1:13" s="1" customFormat="1" ht="28.5" customHeight="1">
      <c r="A9" s="400"/>
      <c r="B9" s="408" t="s">
        <v>394</v>
      </c>
      <c r="C9" s="408"/>
      <c r="D9" s="408"/>
      <c r="E9" s="408"/>
      <c r="F9" s="408"/>
      <c r="G9" s="408"/>
      <c r="H9" s="408"/>
      <c r="I9" s="408"/>
    </row>
    <row r="10" spans="1:13" s="1" customFormat="1" ht="28.5" customHeight="1" thickBot="1">
      <c r="A10" s="400"/>
      <c r="B10" s="476"/>
      <c r="C10" s="476"/>
      <c r="D10" s="476"/>
      <c r="E10" s="476"/>
      <c r="F10" s="476"/>
      <c r="G10" s="476"/>
      <c r="H10" s="476"/>
      <c r="I10" s="476"/>
    </row>
    <row r="11" spans="1:13" s="1" customFormat="1" ht="28.5" customHeight="1" thickBot="1">
      <c r="A11" s="400"/>
      <c r="B11" s="409" t="s">
        <v>62</v>
      </c>
      <c r="C11" s="455" t="s">
        <v>106</v>
      </c>
      <c r="D11" s="411" t="s">
        <v>4</v>
      </c>
      <c r="E11" s="411" t="s">
        <v>41</v>
      </c>
      <c r="F11" s="411" t="s">
        <v>5</v>
      </c>
      <c r="G11" s="411" t="s">
        <v>14</v>
      </c>
      <c r="H11" s="411" t="s">
        <v>6</v>
      </c>
      <c r="I11" s="392" t="s">
        <v>447</v>
      </c>
      <c r="J11" s="251" t="s">
        <v>448</v>
      </c>
      <c r="K11" s="416" t="s">
        <v>12</v>
      </c>
      <c r="L11" s="418" t="s">
        <v>13</v>
      </c>
      <c r="M11" s="421" t="s">
        <v>11</v>
      </c>
    </row>
    <row r="12" spans="1:13" s="3" customFormat="1" ht="28.5" customHeight="1" thickBot="1">
      <c r="A12" s="400"/>
      <c r="B12" s="454"/>
      <c r="C12" s="456"/>
      <c r="D12" s="413"/>
      <c r="E12" s="413"/>
      <c r="F12" s="413"/>
      <c r="G12" s="413"/>
      <c r="H12" s="413"/>
      <c r="I12" s="254" t="s">
        <v>449</v>
      </c>
      <c r="J12" s="252"/>
      <c r="K12" s="417"/>
      <c r="L12" s="419"/>
      <c r="M12" s="445"/>
    </row>
    <row r="13" spans="1:13" s="7" customFormat="1" ht="79.5" customHeight="1">
      <c r="A13" s="400"/>
      <c r="B13" s="471" t="s">
        <v>115</v>
      </c>
      <c r="C13" s="549" t="s">
        <v>116</v>
      </c>
      <c r="D13" s="549"/>
      <c r="E13" s="550" t="s">
        <v>146</v>
      </c>
      <c r="F13" s="215" t="s">
        <v>144</v>
      </c>
      <c r="G13" s="216" t="s">
        <v>142</v>
      </c>
      <c r="H13" s="204">
        <v>1</v>
      </c>
      <c r="I13" s="205">
        <f>1/1</f>
        <v>1</v>
      </c>
      <c r="J13" s="102"/>
      <c r="K13" s="104">
        <v>43466</v>
      </c>
      <c r="L13" s="105">
        <v>43496</v>
      </c>
      <c r="M13" s="217" t="s">
        <v>143</v>
      </c>
    </row>
    <row r="14" spans="1:13" s="31" customFormat="1" ht="45" customHeight="1">
      <c r="B14" s="472"/>
      <c r="C14" s="434"/>
      <c r="D14" s="434"/>
      <c r="E14" s="436"/>
      <c r="F14" s="232" t="s">
        <v>145</v>
      </c>
      <c r="G14" s="165" t="s">
        <v>147</v>
      </c>
      <c r="H14" s="56">
        <v>4</v>
      </c>
      <c r="I14" s="200">
        <f>1/4</f>
        <v>0.25</v>
      </c>
      <c r="J14" s="107"/>
      <c r="K14" s="227">
        <v>43556</v>
      </c>
      <c r="L14" s="228">
        <v>43861</v>
      </c>
      <c r="M14" s="153" t="s">
        <v>143</v>
      </c>
    </row>
    <row r="15" spans="1:13" s="31" customFormat="1" ht="69" customHeight="1">
      <c r="B15" s="472"/>
      <c r="C15" s="434"/>
      <c r="D15" s="434"/>
      <c r="E15" s="436"/>
      <c r="F15" s="232" t="s">
        <v>148</v>
      </c>
      <c r="G15" s="165" t="s">
        <v>147</v>
      </c>
      <c r="H15" s="56">
        <v>2</v>
      </c>
      <c r="I15" s="200">
        <f>1/2</f>
        <v>0.5</v>
      </c>
      <c r="J15" s="107"/>
      <c r="K15" s="227">
        <v>43647</v>
      </c>
      <c r="L15" s="228">
        <v>43861</v>
      </c>
      <c r="M15" s="153" t="s">
        <v>143</v>
      </c>
    </row>
    <row r="16" spans="1:13" s="7" customFormat="1" ht="75" customHeight="1">
      <c r="B16" s="472"/>
      <c r="C16" s="434"/>
      <c r="D16" s="434"/>
      <c r="E16" s="224" t="s">
        <v>155</v>
      </c>
      <c r="F16" s="232" t="s">
        <v>157</v>
      </c>
      <c r="G16" s="165" t="s">
        <v>156</v>
      </c>
      <c r="H16" s="56">
        <v>1</v>
      </c>
      <c r="I16" s="200">
        <v>0</v>
      </c>
      <c r="J16" s="107"/>
      <c r="K16" s="227">
        <v>43466</v>
      </c>
      <c r="L16" s="228">
        <v>43830</v>
      </c>
      <c r="M16" s="153" t="s">
        <v>158</v>
      </c>
    </row>
    <row r="17" spans="2:13" s="7" customFormat="1" ht="97.5" customHeight="1">
      <c r="B17" s="472"/>
      <c r="C17" s="434"/>
      <c r="D17" s="434"/>
      <c r="E17" s="224" t="s">
        <v>159</v>
      </c>
      <c r="F17" s="232" t="s">
        <v>160</v>
      </c>
      <c r="G17" s="165" t="s">
        <v>161</v>
      </c>
      <c r="H17" s="56">
        <v>2</v>
      </c>
      <c r="I17" s="200" t="s">
        <v>444</v>
      </c>
      <c r="J17" s="107"/>
      <c r="K17" s="227">
        <v>43466</v>
      </c>
      <c r="L17" s="228">
        <v>43830</v>
      </c>
      <c r="M17" s="153" t="s">
        <v>158</v>
      </c>
    </row>
    <row r="18" spans="2:13" s="7" customFormat="1" ht="42.75" customHeight="1">
      <c r="B18" s="472"/>
      <c r="C18" s="434"/>
      <c r="D18" s="434"/>
      <c r="E18" s="436" t="s">
        <v>150</v>
      </c>
      <c r="F18" s="232" t="s">
        <v>151</v>
      </c>
      <c r="G18" s="165" t="s">
        <v>149</v>
      </c>
      <c r="H18" s="56">
        <v>2</v>
      </c>
      <c r="I18" s="200">
        <f>1/2</f>
        <v>0.5</v>
      </c>
      <c r="J18" s="107"/>
      <c r="K18" s="227">
        <v>43466</v>
      </c>
      <c r="L18" s="228">
        <v>43830</v>
      </c>
      <c r="M18" s="153" t="s">
        <v>152</v>
      </c>
    </row>
    <row r="19" spans="2:13" s="7" customFormat="1" ht="50.25" customHeight="1">
      <c r="B19" s="472"/>
      <c r="C19" s="434"/>
      <c r="D19" s="434"/>
      <c r="E19" s="436"/>
      <c r="F19" s="232" t="s">
        <v>153</v>
      </c>
      <c r="G19" s="165" t="s">
        <v>154</v>
      </c>
      <c r="H19" s="56">
        <v>1</v>
      </c>
      <c r="I19" s="200" t="s">
        <v>456</v>
      </c>
      <c r="J19" s="107"/>
      <c r="K19" s="227">
        <v>43678</v>
      </c>
      <c r="L19" s="228">
        <v>43830</v>
      </c>
      <c r="M19" s="153" t="s">
        <v>152</v>
      </c>
    </row>
    <row r="20" spans="2:13" s="7" customFormat="1" ht="43.5" customHeight="1">
      <c r="B20" s="472"/>
      <c r="C20" s="434"/>
      <c r="D20" s="434"/>
      <c r="E20" s="436" t="s">
        <v>162</v>
      </c>
      <c r="F20" s="232" t="s">
        <v>163</v>
      </c>
      <c r="G20" s="165" t="s">
        <v>164</v>
      </c>
      <c r="H20" s="56">
        <v>12</v>
      </c>
      <c r="I20" s="200">
        <f>3/12</f>
        <v>0.25</v>
      </c>
      <c r="J20" s="107"/>
      <c r="K20" s="227">
        <v>43466</v>
      </c>
      <c r="L20" s="228">
        <v>43830</v>
      </c>
      <c r="M20" s="153" t="s">
        <v>165</v>
      </c>
    </row>
    <row r="21" spans="2:13" ht="63.75" customHeight="1">
      <c r="B21" s="472"/>
      <c r="C21" s="434"/>
      <c r="D21" s="434"/>
      <c r="E21" s="436"/>
      <c r="F21" s="232" t="s">
        <v>166</v>
      </c>
      <c r="G21" s="320" t="s">
        <v>167</v>
      </c>
      <c r="H21" s="234">
        <v>1</v>
      </c>
      <c r="I21" s="239">
        <f>1/1</f>
        <v>1</v>
      </c>
      <c r="J21" s="73"/>
      <c r="K21" s="47">
        <v>43466</v>
      </c>
      <c r="L21" s="48">
        <v>43554</v>
      </c>
      <c r="M21" s="127" t="s">
        <v>143</v>
      </c>
    </row>
    <row r="22" spans="2:13" ht="51.75" customHeight="1" thickBot="1">
      <c r="B22" s="473"/>
      <c r="C22" s="539"/>
      <c r="D22" s="539"/>
      <c r="E22" s="326" t="s">
        <v>168</v>
      </c>
      <c r="F22" s="218" t="s">
        <v>170</v>
      </c>
      <c r="G22" s="113" t="s">
        <v>169</v>
      </c>
      <c r="H22" s="219">
        <v>1</v>
      </c>
      <c r="I22" s="182">
        <f>2/6</f>
        <v>0.33333333333333331</v>
      </c>
      <c r="J22" s="197"/>
      <c r="K22" s="206">
        <v>43488</v>
      </c>
      <c r="L22" s="220">
        <v>43830</v>
      </c>
      <c r="M22" s="221" t="s">
        <v>152</v>
      </c>
    </row>
    <row r="23" spans="2:13" ht="24.75" customHeight="1">
      <c r="I23" s="82">
        <f>AVERAGE(I13:I22)</f>
        <v>0.47916666666666669</v>
      </c>
      <c r="K23" s="476" t="s">
        <v>7</v>
      </c>
      <c r="L23" s="476"/>
      <c r="M23" s="476"/>
    </row>
    <row r="24" spans="2:13" ht="24.75" customHeight="1"/>
    <row r="25" spans="2:13" ht="24.75" customHeight="1"/>
    <row r="26" spans="2:13" ht="24.75" customHeight="1"/>
    <row r="27" spans="2:13" ht="24.75" customHeight="1"/>
  </sheetData>
  <mergeCells count="26">
    <mergeCell ref="K23:M23"/>
    <mergeCell ref="K11:K12"/>
    <mergeCell ref="L11:L12"/>
    <mergeCell ref="M11:M12"/>
    <mergeCell ref="B13:B22"/>
    <mergeCell ref="C13:C22"/>
    <mergeCell ref="D13:D22"/>
    <mergeCell ref="E13:E15"/>
    <mergeCell ref="E18:E19"/>
    <mergeCell ref="E20:E21"/>
    <mergeCell ref="G11:G12"/>
    <mergeCell ref="H11:H12"/>
    <mergeCell ref="A1:A13"/>
    <mergeCell ref="B5:I5"/>
    <mergeCell ref="B6:I6"/>
    <mergeCell ref="B7:G7"/>
    <mergeCell ref="B8:H8"/>
    <mergeCell ref="B9:I9"/>
    <mergeCell ref="B10:I10"/>
    <mergeCell ref="B11:B12"/>
    <mergeCell ref="B1:C4"/>
    <mergeCell ref="C11:C12"/>
    <mergeCell ref="E11:E12"/>
    <mergeCell ref="D11:D12"/>
    <mergeCell ref="F11:F12"/>
    <mergeCell ref="D1:I4"/>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32"/>
  <sheetViews>
    <sheetView topLeftCell="E4" zoomScale="80" zoomScaleNormal="80" workbookViewId="0">
      <selection activeCell="O10" sqref="O10"/>
    </sheetView>
  </sheetViews>
  <sheetFormatPr baseColWidth="10" defaultRowHeight="12"/>
  <cols>
    <col min="1" max="1" width="11.42578125" style="4"/>
    <col min="2" max="2" width="22.42578125" style="4" customWidth="1"/>
    <col min="3" max="3" width="25.5703125" style="4" customWidth="1"/>
    <col min="4" max="4" width="24.85546875" style="4" customWidth="1"/>
    <col min="5" max="5" width="30.140625" style="4" customWidth="1"/>
    <col min="6" max="6" width="37.28515625" style="4" customWidth="1"/>
    <col min="7" max="7" width="35.42578125" style="4" customWidth="1"/>
    <col min="8" max="8" width="10" style="4" customWidth="1"/>
    <col min="9" max="9" width="11.7109375" style="4" customWidth="1"/>
    <col min="10" max="10" width="21.28515625" style="5" customWidth="1"/>
    <col min="11" max="11" width="22" style="4" customWidth="1"/>
    <col min="12" max="13" width="11.42578125" style="4"/>
    <col min="14" max="14" width="23.28515625" style="4" customWidth="1"/>
    <col min="15" max="251" width="11.42578125" style="4"/>
    <col min="252" max="252" width="14.42578125" style="4" customWidth="1"/>
    <col min="253" max="253" width="22.140625" style="4" customWidth="1"/>
    <col min="254" max="254" width="16.85546875" style="4" customWidth="1"/>
    <col min="255" max="255" width="22.7109375" style="4" customWidth="1"/>
    <col min="256" max="256" width="20.28515625" style="4" customWidth="1"/>
    <col min="257" max="257" width="22.42578125" style="4" customWidth="1"/>
    <col min="258" max="258" width="25.42578125" style="4" customWidth="1"/>
    <col min="259" max="259" width="10" style="4" customWidth="1"/>
    <col min="260" max="260" width="15.28515625" style="4" customWidth="1"/>
    <col min="261" max="265" width="0" style="4" hidden="1" customWidth="1"/>
    <col min="266" max="266" width="13.85546875" style="4" customWidth="1"/>
    <col min="267" max="267" width="20.42578125" style="4" customWidth="1"/>
    <col min="268" max="507" width="11.42578125" style="4"/>
    <col min="508" max="508" width="14.42578125" style="4" customWidth="1"/>
    <col min="509" max="509" width="22.140625" style="4" customWidth="1"/>
    <col min="510" max="510" width="16.85546875" style="4" customWidth="1"/>
    <col min="511" max="511" width="22.7109375" style="4" customWidth="1"/>
    <col min="512" max="512" width="20.28515625" style="4" customWidth="1"/>
    <col min="513" max="513" width="22.42578125" style="4" customWidth="1"/>
    <col min="514" max="514" width="25.42578125" style="4" customWidth="1"/>
    <col min="515" max="515" width="10" style="4" customWidth="1"/>
    <col min="516" max="516" width="15.28515625" style="4" customWidth="1"/>
    <col min="517" max="521" width="0" style="4" hidden="1" customWidth="1"/>
    <col min="522" max="522" width="13.85546875" style="4" customWidth="1"/>
    <col min="523" max="523" width="20.42578125" style="4" customWidth="1"/>
    <col min="524" max="763" width="11.42578125" style="4"/>
    <col min="764" max="764" width="14.42578125" style="4" customWidth="1"/>
    <col min="765" max="765" width="22.140625" style="4" customWidth="1"/>
    <col min="766" max="766" width="16.85546875" style="4" customWidth="1"/>
    <col min="767" max="767" width="22.7109375" style="4" customWidth="1"/>
    <col min="768" max="768" width="20.28515625" style="4" customWidth="1"/>
    <col min="769" max="769" width="22.42578125" style="4" customWidth="1"/>
    <col min="770" max="770" width="25.42578125" style="4" customWidth="1"/>
    <col min="771" max="771" width="10" style="4" customWidth="1"/>
    <col min="772" max="772" width="15.28515625" style="4" customWidth="1"/>
    <col min="773" max="777" width="0" style="4" hidden="1" customWidth="1"/>
    <col min="778" max="778" width="13.85546875" style="4" customWidth="1"/>
    <col min="779" max="779" width="20.42578125" style="4" customWidth="1"/>
    <col min="780" max="1019" width="11.42578125" style="4"/>
    <col min="1020" max="1020" width="14.42578125" style="4" customWidth="1"/>
    <col min="1021" max="1021" width="22.140625" style="4" customWidth="1"/>
    <col min="1022" max="1022" width="16.85546875" style="4" customWidth="1"/>
    <col min="1023" max="1023" width="22.7109375" style="4" customWidth="1"/>
    <col min="1024" max="1024" width="20.28515625" style="4" customWidth="1"/>
    <col min="1025" max="1025" width="22.42578125" style="4" customWidth="1"/>
    <col min="1026" max="1026" width="25.42578125" style="4" customWidth="1"/>
    <col min="1027" max="1027" width="10" style="4" customWidth="1"/>
    <col min="1028" max="1028" width="15.28515625" style="4" customWidth="1"/>
    <col min="1029" max="1033" width="0" style="4" hidden="1" customWidth="1"/>
    <col min="1034" max="1034" width="13.85546875" style="4" customWidth="1"/>
    <col min="1035" max="1035" width="20.42578125" style="4" customWidth="1"/>
    <col min="1036" max="1275" width="11.42578125" style="4"/>
    <col min="1276" max="1276" width="14.42578125" style="4" customWidth="1"/>
    <col min="1277" max="1277" width="22.140625" style="4" customWidth="1"/>
    <col min="1278" max="1278" width="16.85546875" style="4" customWidth="1"/>
    <col min="1279" max="1279" width="22.7109375" style="4" customWidth="1"/>
    <col min="1280" max="1280" width="20.28515625" style="4" customWidth="1"/>
    <col min="1281" max="1281" width="22.42578125" style="4" customWidth="1"/>
    <col min="1282" max="1282" width="25.42578125" style="4" customWidth="1"/>
    <col min="1283" max="1283" width="10" style="4" customWidth="1"/>
    <col min="1284" max="1284" width="15.28515625" style="4" customWidth="1"/>
    <col min="1285" max="1289" width="0" style="4" hidden="1" customWidth="1"/>
    <col min="1290" max="1290" width="13.85546875" style="4" customWidth="1"/>
    <col min="1291" max="1291" width="20.42578125" style="4" customWidth="1"/>
    <col min="1292" max="1531" width="11.42578125" style="4"/>
    <col min="1532" max="1532" width="14.42578125" style="4" customWidth="1"/>
    <col min="1533" max="1533" width="22.140625" style="4" customWidth="1"/>
    <col min="1534" max="1534" width="16.85546875" style="4" customWidth="1"/>
    <col min="1535" max="1535" width="22.7109375" style="4" customWidth="1"/>
    <col min="1536" max="1536" width="20.28515625" style="4" customWidth="1"/>
    <col min="1537" max="1537" width="22.42578125" style="4" customWidth="1"/>
    <col min="1538" max="1538" width="25.42578125" style="4" customWidth="1"/>
    <col min="1539" max="1539" width="10" style="4" customWidth="1"/>
    <col min="1540" max="1540" width="15.28515625" style="4" customWidth="1"/>
    <col min="1541" max="1545" width="0" style="4" hidden="1" customWidth="1"/>
    <col min="1546" max="1546" width="13.85546875" style="4" customWidth="1"/>
    <col min="1547" max="1547" width="20.42578125" style="4" customWidth="1"/>
    <col min="1548" max="1787" width="11.42578125" style="4"/>
    <col min="1788" max="1788" width="14.42578125" style="4" customWidth="1"/>
    <col min="1789" max="1789" width="22.140625" style="4" customWidth="1"/>
    <col min="1790" max="1790" width="16.85546875" style="4" customWidth="1"/>
    <col min="1791" max="1791" width="22.7109375" style="4" customWidth="1"/>
    <col min="1792" max="1792" width="20.28515625" style="4" customWidth="1"/>
    <col min="1793" max="1793" width="22.42578125" style="4" customWidth="1"/>
    <col min="1794" max="1794" width="25.42578125" style="4" customWidth="1"/>
    <col min="1795" max="1795" width="10" style="4" customWidth="1"/>
    <col min="1796" max="1796" width="15.28515625" style="4" customWidth="1"/>
    <col min="1797" max="1801" width="0" style="4" hidden="1" customWidth="1"/>
    <col min="1802" max="1802" width="13.85546875" style="4" customWidth="1"/>
    <col min="1803" max="1803" width="20.42578125" style="4" customWidth="1"/>
    <col min="1804" max="2043" width="11.42578125" style="4"/>
    <col min="2044" max="2044" width="14.42578125" style="4" customWidth="1"/>
    <col min="2045" max="2045" width="22.140625" style="4" customWidth="1"/>
    <col min="2046" max="2046" width="16.85546875" style="4" customWidth="1"/>
    <col min="2047" max="2047" width="22.7109375" style="4" customWidth="1"/>
    <col min="2048" max="2048" width="20.28515625" style="4" customWidth="1"/>
    <col min="2049" max="2049" width="22.42578125" style="4" customWidth="1"/>
    <col min="2050" max="2050" width="25.42578125" style="4" customWidth="1"/>
    <col min="2051" max="2051" width="10" style="4" customWidth="1"/>
    <col min="2052" max="2052" width="15.28515625" style="4" customWidth="1"/>
    <col min="2053" max="2057" width="0" style="4" hidden="1" customWidth="1"/>
    <col min="2058" max="2058" width="13.85546875" style="4" customWidth="1"/>
    <col min="2059" max="2059" width="20.42578125" style="4" customWidth="1"/>
    <col min="2060" max="2299" width="11.42578125" style="4"/>
    <col min="2300" max="2300" width="14.42578125" style="4" customWidth="1"/>
    <col min="2301" max="2301" width="22.140625" style="4" customWidth="1"/>
    <col min="2302" max="2302" width="16.85546875" style="4" customWidth="1"/>
    <col min="2303" max="2303" width="22.7109375" style="4" customWidth="1"/>
    <col min="2304" max="2304" width="20.28515625" style="4" customWidth="1"/>
    <col min="2305" max="2305" width="22.42578125" style="4" customWidth="1"/>
    <col min="2306" max="2306" width="25.42578125" style="4" customWidth="1"/>
    <col min="2307" max="2307" width="10" style="4" customWidth="1"/>
    <col min="2308" max="2308" width="15.28515625" style="4" customWidth="1"/>
    <col min="2309" max="2313" width="0" style="4" hidden="1" customWidth="1"/>
    <col min="2314" max="2314" width="13.85546875" style="4" customWidth="1"/>
    <col min="2315" max="2315" width="20.42578125" style="4" customWidth="1"/>
    <col min="2316" max="2555" width="11.42578125" style="4"/>
    <col min="2556" max="2556" width="14.42578125" style="4" customWidth="1"/>
    <col min="2557" max="2557" width="22.140625" style="4" customWidth="1"/>
    <col min="2558" max="2558" width="16.85546875" style="4" customWidth="1"/>
    <col min="2559" max="2559" width="22.7109375" style="4" customWidth="1"/>
    <col min="2560" max="2560" width="20.28515625" style="4" customWidth="1"/>
    <col min="2561" max="2561" width="22.42578125" style="4" customWidth="1"/>
    <col min="2562" max="2562" width="25.42578125" style="4" customWidth="1"/>
    <col min="2563" max="2563" width="10" style="4" customWidth="1"/>
    <col min="2564" max="2564" width="15.28515625" style="4" customWidth="1"/>
    <col min="2565" max="2569" width="0" style="4" hidden="1" customWidth="1"/>
    <col min="2570" max="2570" width="13.85546875" style="4" customWidth="1"/>
    <col min="2571" max="2571" width="20.42578125" style="4" customWidth="1"/>
    <col min="2572" max="2811" width="11.42578125" style="4"/>
    <col min="2812" max="2812" width="14.42578125" style="4" customWidth="1"/>
    <col min="2813" max="2813" width="22.140625" style="4" customWidth="1"/>
    <col min="2814" max="2814" width="16.85546875" style="4" customWidth="1"/>
    <col min="2815" max="2815" width="22.7109375" style="4" customWidth="1"/>
    <col min="2816" max="2816" width="20.28515625" style="4" customWidth="1"/>
    <col min="2817" max="2817" width="22.42578125" style="4" customWidth="1"/>
    <col min="2818" max="2818" width="25.42578125" style="4" customWidth="1"/>
    <col min="2819" max="2819" width="10" style="4" customWidth="1"/>
    <col min="2820" max="2820" width="15.28515625" style="4" customWidth="1"/>
    <col min="2821" max="2825" width="0" style="4" hidden="1" customWidth="1"/>
    <col min="2826" max="2826" width="13.85546875" style="4" customWidth="1"/>
    <col min="2827" max="2827" width="20.42578125" style="4" customWidth="1"/>
    <col min="2828" max="3067" width="11.42578125" style="4"/>
    <col min="3068" max="3068" width="14.42578125" style="4" customWidth="1"/>
    <col min="3069" max="3069" width="22.140625" style="4" customWidth="1"/>
    <col min="3070" max="3070" width="16.85546875" style="4" customWidth="1"/>
    <col min="3071" max="3071" width="22.7109375" style="4" customWidth="1"/>
    <col min="3072" max="3072" width="20.28515625" style="4" customWidth="1"/>
    <col min="3073" max="3073" width="22.42578125" style="4" customWidth="1"/>
    <col min="3074" max="3074" width="25.42578125" style="4" customWidth="1"/>
    <col min="3075" max="3075" width="10" style="4" customWidth="1"/>
    <col min="3076" max="3076" width="15.28515625" style="4" customWidth="1"/>
    <col min="3077" max="3081" width="0" style="4" hidden="1" customWidth="1"/>
    <col min="3082" max="3082" width="13.85546875" style="4" customWidth="1"/>
    <col min="3083" max="3083" width="20.42578125" style="4" customWidth="1"/>
    <col min="3084" max="3323" width="11.42578125" style="4"/>
    <col min="3324" max="3324" width="14.42578125" style="4" customWidth="1"/>
    <col min="3325" max="3325" width="22.140625" style="4" customWidth="1"/>
    <col min="3326" max="3326" width="16.85546875" style="4" customWidth="1"/>
    <col min="3327" max="3327" width="22.7109375" style="4" customWidth="1"/>
    <col min="3328" max="3328" width="20.28515625" style="4" customWidth="1"/>
    <col min="3329" max="3329" width="22.42578125" style="4" customWidth="1"/>
    <col min="3330" max="3330" width="25.42578125" style="4" customWidth="1"/>
    <col min="3331" max="3331" width="10" style="4" customWidth="1"/>
    <col min="3332" max="3332" width="15.28515625" style="4" customWidth="1"/>
    <col min="3333" max="3337" width="0" style="4" hidden="1" customWidth="1"/>
    <col min="3338" max="3338" width="13.85546875" style="4" customWidth="1"/>
    <col min="3339" max="3339" width="20.42578125" style="4" customWidth="1"/>
    <col min="3340" max="3579" width="11.42578125" style="4"/>
    <col min="3580" max="3580" width="14.42578125" style="4" customWidth="1"/>
    <col min="3581" max="3581" width="22.140625" style="4" customWidth="1"/>
    <col min="3582" max="3582" width="16.85546875" style="4" customWidth="1"/>
    <col min="3583" max="3583" width="22.7109375" style="4" customWidth="1"/>
    <col min="3584" max="3584" width="20.28515625" style="4" customWidth="1"/>
    <col min="3585" max="3585" width="22.42578125" style="4" customWidth="1"/>
    <col min="3586" max="3586" width="25.42578125" style="4" customWidth="1"/>
    <col min="3587" max="3587" width="10" style="4" customWidth="1"/>
    <col min="3588" max="3588" width="15.28515625" style="4" customWidth="1"/>
    <col min="3589" max="3593" width="0" style="4" hidden="1" customWidth="1"/>
    <col min="3594" max="3594" width="13.85546875" style="4" customWidth="1"/>
    <col min="3595" max="3595" width="20.42578125" style="4" customWidth="1"/>
    <col min="3596" max="3835" width="11.42578125" style="4"/>
    <col min="3836" max="3836" width="14.42578125" style="4" customWidth="1"/>
    <col min="3837" max="3837" width="22.140625" style="4" customWidth="1"/>
    <col min="3838" max="3838" width="16.85546875" style="4" customWidth="1"/>
    <col min="3839" max="3839" width="22.7109375" style="4" customWidth="1"/>
    <col min="3840" max="3840" width="20.28515625" style="4" customWidth="1"/>
    <col min="3841" max="3841" width="22.42578125" style="4" customWidth="1"/>
    <col min="3842" max="3842" width="25.42578125" style="4" customWidth="1"/>
    <col min="3843" max="3843" width="10" style="4" customWidth="1"/>
    <col min="3844" max="3844" width="15.28515625" style="4" customWidth="1"/>
    <col min="3845" max="3849" width="0" style="4" hidden="1" customWidth="1"/>
    <col min="3850" max="3850" width="13.85546875" style="4" customWidth="1"/>
    <col min="3851" max="3851" width="20.42578125" style="4" customWidth="1"/>
    <col min="3852" max="4091" width="11.42578125" style="4"/>
    <col min="4092" max="4092" width="14.42578125" style="4" customWidth="1"/>
    <col min="4093" max="4093" width="22.140625" style="4" customWidth="1"/>
    <col min="4094" max="4094" width="16.85546875" style="4" customWidth="1"/>
    <col min="4095" max="4095" width="22.7109375" style="4" customWidth="1"/>
    <col min="4096" max="4096" width="20.28515625" style="4" customWidth="1"/>
    <col min="4097" max="4097" width="22.42578125" style="4" customWidth="1"/>
    <col min="4098" max="4098" width="25.42578125" style="4" customWidth="1"/>
    <col min="4099" max="4099" width="10" style="4" customWidth="1"/>
    <col min="4100" max="4100" width="15.28515625" style="4" customWidth="1"/>
    <col min="4101" max="4105" width="0" style="4" hidden="1" customWidth="1"/>
    <col min="4106" max="4106" width="13.85546875" style="4" customWidth="1"/>
    <col min="4107" max="4107" width="20.42578125" style="4" customWidth="1"/>
    <col min="4108" max="4347" width="11.42578125" style="4"/>
    <col min="4348" max="4348" width="14.42578125" style="4" customWidth="1"/>
    <col min="4349" max="4349" width="22.140625" style="4" customWidth="1"/>
    <col min="4350" max="4350" width="16.85546875" style="4" customWidth="1"/>
    <col min="4351" max="4351" width="22.7109375" style="4" customWidth="1"/>
    <col min="4352" max="4352" width="20.28515625" style="4" customWidth="1"/>
    <col min="4353" max="4353" width="22.42578125" style="4" customWidth="1"/>
    <col min="4354" max="4354" width="25.42578125" style="4" customWidth="1"/>
    <col min="4355" max="4355" width="10" style="4" customWidth="1"/>
    <col min="4356" max="4356" width="15.28515625" style="4" customWidth="1"/>
    <col min="4357" max="4361" width="0" style="4" hidden="1" customWidth="1"/>
    <col min="4362" max="4362" width="13.85546875" style="4" customWidth="1"/>
    <col min="4363" max="4363" width="20.42578125" style="4" customWidth="1"/>
    <col min="4364" max="4603" width="11.42578125" style="4"/>
    <col min="4604" max="4604" width="14.42578125" style="4" customWidth="1"/>
    <col min="4605" max="4605" width="22.140625" style="4" customWidth="1"/>
    <col min="4606" max="4606" width="16.85546875" style="4" customWidth="1"/>
    <col min="4607" max="4607" width="22.7109375" style="4" customWidth="1"/>
    <col min="4608" max="4608" width="20.28515625" style="4" customWidth="1"/>
    <col min="4609" max="4609" width="22.42578125" style="4" customWidth="1"/>
    <col min="4610" max="4610" width="25.42578125" style="4" customWidth="1"/>
    <col min="4611" max="4611" width="10" style="4" customWidth="1"/>
    <col min="4612" max="4612" width="15.28515625" style="4" customWidth="1"/>
    <col min="4613" max="4617" width="0" style="4" hidden="1" customWidth="1"/>
    <col min="4618" max="4618" width="13.85546875" style="4" customWidth="1"/>
    <col min="4619" max="4619" width="20.42578125" style="4" customWidth="1"/>
    <col min="4620" max="4859" width="11.42578125" style="4"/>
    <col min="4860" max="4860" width="14.42578125" style="4" customWidth="1"/>
    <col min="4861" max="4861" width="22.140625" style="4" customWidth="1"/>
    <col min="4862" max="4862" width="16.85546875" style="4" customWidth="1"/>
    <col min="4863" max="4863" width="22.7109375" style="4" customWidth="1"/>
    <col min="4864" max="4864" width="20.28515625" style="4" customWidth="1"/>
    <col min="4865" max="4865" width="22.42578125" style="4" customWidth="1"/>
    <col min="4866" max="4866" width="25.42578125" style="4" customWidth="1"/>
    <col min="4867" max="4867" width="10" style="4" customWidth="1"/>
    <col min="4868" max="4868" width="15.28515625" style="4" customWidth="1"/>
    <col min="4869" max="4873" width="0" style="4" hidden="1" customWidth="1"/>
    <col min="4874" max="4874" width="13.85546875" style="4" customWidth="1"/>
    <col min="4875" max="4875" width="20.42578125" style="4" customWidth="1"/>
    <col min="4876" max="5115" width="11.42578125" style="4"/>
    <col min="5116" max="5116" width="14.42578125" style="4" customWidth="1"/>
    <col min="5117" max="5117" width="22.140625" style="4" customWidth="1"/>
    <col min="5118" max="5118" width="16.85546875" style="4" customWidth="1"/>
    <col min="5119" max="5119" width="22.7109375" style="4" customWidth="1"/>
    <col min="5120" max="5120" width="20.28515625" style="4" customWidth="1"/>
    <col min="5121" max="5121" width="22.42578125" style="4" customWidth="1"/>
    <col min="5122" max="5122" width="25.42578125" style="4" customWidth="1"/>
    <col min="5123" max="5123" width="10" style="4" customWidth="1"/>
    <col min="5124" max="5124" width="15.28515625" style="4" customWidth="1"/>
    <col min="5125" max="5129" width="0" style="4" hidden="1" customWidth="1"/>
    <col min="5130" max="5130" width="13.85546875" style="4" customWidth="1"/>
    <col min="5131" max="5131" width="20.42578125" style="4" customWidth="1"/>
    <col min="5132" max="5371" width="11.42578125" style="4"/>
    <col min="5372" max="5372" width="14.42578125" style="4" customWidth="1"/>
    <col min="5373" max="5373" width="22.140625" style="4" customWidth="1"/>
    <col min="5374" max="5374" width="16.85546875" style="4" customWidth="1"/>
    <col min="5375" max="5375" width="22.7109375" style="4" customWidth="1"/>
    <col min="5376" max="5376" width="20.28515625" style="4" customWidth="1"/>
    <col min="5377" max="5377" width="22.42578125" style="4" customWidth="1"/>
    <col min="5378" max="5378" width="25.42578125" style="4" customWidth="1"/>
    <col min="5379" max="5379" width="10" style="4" customWidth="1"/>
    <col min="5380" max="5380" width="15.28515625" style="4" customWidth="1"/>
    <col min="5381" max="5385" width="0" style="4" hidden="1" customWidth="1"/>
    <col min="5386" max="5386" width="13.85546875" style="4" customWidth="1"/>
    <col min="5387" max="5387" width="20.42578125" style="4" customWidth="1"/>
    <col min="5388" max="5627" width="11.42578125" style="4"/>
    <col min="5628" max="5628" width="14.42578125" style="4" customWidth="1"/>
    <col min="5629" max="5629" width="22.140625" style="4" customWidth="1"/>
    <col min="5630" max="5630" width="16.85546875" style="4" customWidth="1"/>
    <col min="5631" max="5631" width="22.7109375" style="4" customWidth="1"/>
    <col min="5632" max="5632" width="20.28515625" style="4" customWidth="1"/>
    <col min="5633" max="5633" width="22.42578125" style="4" customWidth="1"/>
    <col min="5634" max="5634" width="25.42578125" style="4" customWidth="1"/>
    <col min="5635" max="5635" width="10" style="4" customWidth="1"/>
    <col min="5636" max="5636" width="15.28515625" style="4" customWidth="1"/>
    <col min="5637" max="5641" width="0" style="4" hidden="1" customWidth="1"/>
    <col min="5642" max="5642" width="13.85546875" style="4" customWidth="1"/>
    <col min="5643" max="5643" width="20.42578125" style="4" customWidth="1"/>
    <col min="5644" max="5883" width="11.42578125" style="4"/>
    <col min="5884" max="5884" width="14.42578125" style="4" customWidth="1"/>
    <col min="5885" max="5885" width="22.140625" style="4" customWidth="1"/>
    <col min="5886" max="5886" width="16.85546875" style="4" customWidth="1"/>
    <col min="5887" max="5887" width="22.7109375" style="4" customWidth="1"/>
    <col min="5888" max="5888" width="20.28515625" style="4" customWidth="1"/>
    <col min="5889" max="5889" width="22.42578125" style="4" customWidth="1"/>
    <col min="5890" max="5890" width="25.42578125" style="4" customWidth="1"/>
    <col min="5891" max="5891" width="10" style="4" customWidth="1"/>
    <col min="5892" max="5892" width="15.28515625" style="4" customWidth="1"/>
    <col min="5893" max="5897" width="0" style="4" hidden="1" customWidth="1"/>
    <col min="5898" max="5898" width="13.85546875" style="4" customWidth="1"/>
    <col min="5899" max="5899" width="20.42578125" style="4" customWidth="1"/>
    <col min="5900" max="6139" width="11.42578125" style="4"/>
    <col min="6140" max="6140" width="14.42578125" style="4" customWidth="1"/>
    <col min="6141" max="6141" width="22.140625" style="4" customWidth="1"/>
    <col min="6142" max="6142" width="16.85546875" style="4" customWidth="1"/>
    <col min="6143" max="6143" width="22.7109375" style="4" customWidth="1"/>
    <col min="6144" max="6144" width="20.28515625" style="4" customWidth="1"/>
    <col min="6145" max="6145" width="22.42578125" style="4" customWidth="1"/>
    <col min="6146" max="6146" width="25.42578125" style="4" customWidth="1"/>
    <col min="6147" max="6147" width="10" style="4" customWidth="1"/>
    <col min="6148" max="6148" width="15.28515625" style="4" customWidth="1"/>
    <col min="6149" max="6153" width="0" style="4" hidden="1" customWidth="1"/>
    <col min="6154" max="6154" width="13.85546875" style="4" customWidth="1"/>
    <col min="6155" max="6155" width="20.42578125" style="4" customWidth="1"/>
    <col min="6156" max="6395" width="11.42578125" style="4"/>
    <col min="6396" max="6396" width="14.42578125" style="4" customWidth="1"/>
    <col min="6397" max="6397" width="22.140625" style="4" customWidth="1"/>
    <col min="6398" max="6398" width="16.85546875" style="4" customWidth="1"/>
    <col min="6399" max="6399" width="22.7109375" style="4" customWidth="1"/>
    <col min="6400" max="6400" width="20.28515625" style="4" customWidth="1"/>
    <col min="6401" max="6401" width="22.42578125" style="4" customWidth="1"/>
    <col min="6402" max="6402" width="25.42578125" style="4" customWidth="1"/>
    <col min="6403" max="6403" width="10" style="4" customWidth="1"/>
    <col min="6404" max="6404" width="15.28515625" style="4" customWidth="1"/>
    <col min="6405" max="6409" width="0" style="4" hidden="1" customWidth="1"/>
    <col min="6410" max="6410" width="13.85546875" style="4" customWidth="1"/>
    <col min="6411" max="6411" width="20.42578125" style="4" customWidth="1"/>
    <col min="6412" max="6651" width="11.42578125" style="4"/>
    <col min="6652" max="6652" width="14.42578125" style="4" customWidth="1"/>
    <col min="6653" max="6653" width="22.140625" style="4" customWidth="1"/>
    <col min="6654" max="6654" width="16.85546875" style="4" customWidth="1"/>
    <col min="6655" max="6655" width="22.7109375" style="4" customWidth="1"/>
    <col min="6656" max="6656" width="20.28515625" style="4" customWidth="1"/>
    <col min="6657" max="6657" width="22.42578125" style="4" customWidth="1"/>
    <col min="6658" max="6658" width="25.42578125" style="4" customWidth="1"/>
    <col min="6659" max="6659" width="10" style="4" customWidth="1"/>
    <col min="6660" max="6660" width="15.28515625" style="4" customWidth="1"/>
    <col min="6661" max="6665" width="0" style="4" hidden="1" customWidth="1"/>
    <col min="6666" max="6666" width="13.85546875" style="4" customWidth="1"/>
    <col min="6667" max="6667" width="20.42578125" style="4" customWidth="1"/>
    <col min="6668" max="6907" width="11.42578125" style="4"/>
    <col min="6908" max="6908" width="14.42578125" style="4" customWidth="1"/>
    <col min="6909" max="6909" width="22.140625" style="4" customWidth="1"/>
    <col min="6910" max="6910" width="16.85546875" style="4" customWidth="1"/>
    <col min="6911" max="6911" width="22.7109375" style="4" customWidth="1"/>
    <col min="6912" max="6912" width="20.28515625" style="4" customWidth="1"/>
    <col min="6913" max="6913" width="22.42578125" style="4" customWidth="1"/>
    <col min="6914" max="6914" width="25.42578125" style="4" customWidth="1"/>
    <col min="6915" max="6915" width="10" style="4" customWidth="1"/>
    <col min="6916" max="6916" width="15.28515625" style="4" customWidth="1"/>
    <col min="6917" max="6921" width="0" style="4" hidden="1" customWidth="1"/>
    <col min="6922" max="6922" width="13.85546875" style="4" customWidth="1"/>
    <col min="6923" max="6923" width="20.42578125" style="4" customWidth="1"/>
    <col min="6924" max="7163" width="11.42578125" style="4"/>
    <col min="7164" max="7164" width="14.42578125" style="4" customWidth="1"/>
    <col min="7165" max="7165" width="22.140625" style="4" customWidth="1"/>
    <col min="7166" max="7166" width="16.85546875" style="4" customWidth="1"/>
    <col min="7167" max="7167" width="22.7109375" style="4" customWidth="1"/>
    <col min="7168" max="7168" width="20.28515625" style="4" customWidth="1"/>
    <col min="7169" max="7169" width="22.42578125" style="4" customWidth="1"/>
    <col min="7170" max="7170" width="25.42578125" style="4" customWidth="1"/>
    <col min="7171" max="7171" width="10" style="4" customWidth="1"/>
    <col min="7172" max="7172" width="15.28515625" style="4" customWidth="1"/>
    <col min="7173" max="7177" width="0" style="4" hidden="1" customWidth="1"/>
    <col min="7178" max="7178" width="13.85546875" style="4" customWidth="1"/>
    <col min="7179" max="7179" width="20.42578125" style="4" customWidth="1"/>
    <col min="7180" max="7419" width="11.42578125" style="4"/>
    <col min="7420" max="7420" width="14.42578125" style="4" customWidth="1"/>
    <col min="7421" max="7421" width="22.140625" style="4" customWidth="1"/>
    <col min="7422" max="7422" width="16.85546875" style="4" customWidth="1"/>
    <col min="7423" max="7423" width="22.7109375" style="4" customWidth="1"/>
    <col min="7424" max="7424" width="20.28515625" style="4" customWidth="1"/>
    <col min="7425" max="7425" width="22.42578125" style="4" customWidth="1"/>
    <col min="7426" max="7426" width="25.42578125" style="4" customWidth="1"/>
    <col min="7427" max="7427" width="10" style="4" customWidth="1"/>
    <col min="7428" max="7428" width="15.28515625" style="4" customWidth="1"/>
    <col min="7429" max="7433" width="0" style="4" hidden="1" customWidth="1"/>
    <col min="7434" max="7434" width="13.85546875" style="4" customWidth="1"/>
    <col min="7435" max="7435" width="20.42578125" style="4" customWidth="1"/>
    <col min="7436" max="7675" width="11.42578125" style="4"/>
    <col min="7676" max="7676" width="14.42578125" style="4" customWidth="1"/>
    <col min="7677" max="7677" width="22.140625" style="4" customWidth="1"/>
    <col min="7678" max="7678" width="16.85546875" style="4" customWidth="1"/>
    <col min="7679" max="7679" width="22.7109375" style="4" customWidth="1"/>
    <col min="7680" max="7680" width="20.28515625" style="4" customWidth="1"/>
    <col min="7681" max="7681" width="22.42578125" style="4" customWidth="1"/>
    <col min="7682" max="7682" width="25.42578125" style="4" customWidth="1"/>
    <col min="7683" max="7683" width="10" style="4" customWidth="1"/>
    <col min="7684" max="7684" width="15.28515625" style="4" customWidth="1"/>
    <col min="7685" max="7689" width="0" style="4" hidden="1" customWidth="1"/>
    <col min="7690" max="7690" width="13.85546875" style="4" customWidth="1"/>
    <col min="7691" max="7691" width="20.42578125" style="4" customWidth="1"/>
    <col min="7692" max="7931" width="11.42578125" style="4"/>
    <col min="7932" max="7932" width="14.42578125" style="4" customWidth="1"/>
    <col min="7933" max="7933" width="22.140625" style="4" customWidth="1"/>
    <col min="7934" max="7934" width="16.85546875" style="4" customWidth="1"/>
    <col min="7935" max="7935" width="22.7109375" style="4" customWidth="1"/>
    <col min="7936" max="7936" width="20.28515625" style="4" customWidth="1"/>
    <col min="7937" max="7937" width="22.42578125" style="4" customWidth="1"/>
    <col min="7938" max="7938" width="25.42578125" style="4" customWidth="1"/>
    <col min="7939" max="7939" width="10" style="4" customWidth="1"/>
    <col min="7940" max="7940" width="15.28515625" style="4" customWidth="1"/>
    <col min="7941" max="7945" width="0" style="4" hidden="1" customWidth="1"/>
    <col min="7946" max="7946" width="13.85546875" style="4" customWidth="1"/>
    <col min="7947" max="7947" width="20.42578125" style="4" customWidth="1"/>
    <col min="7948" max="8187" width="11.42578125" style="4"/>
    <col min="8188" max="8188" width="14.42578125" style="4" customWidth="1"/>
    <col min="8189" max="8189" width="22.140625" style="4" customWidth="1"/>
    <col min="8190" max="8190" width="16.85546875" style="4" customWidth="1"/>
    <col min="8191" max="8191" width="22.7109375" style="4" customWidth="1"/>
    <col min="8192" max="8192" width="20.28515625" style="4" customWidth="1"/>
    <col min="8193" max="8193" width="22.42578125" style="4" customWidth="1"/>
    <col min="8194" max="8194" width="25.42578125" style="4" customWidth="1"/>
    <col min="8195" max="8195" width="10" style="4" customWidth="1"/>
    <col min="8196" max="8196" width="15.28515625" style="4" customWidth="1"/>
    <col min="8197" max="8201" width="0" style="4" hidden="1" customWidth="1"/>
    <col min="8202" max="8202" width="13.85546875" style="4" customWidth="1"/>
    <col min="8203" max="8203" width="20.42578125" style="4" customWidth="1"/>
    <col min="8204" max="8443" width="11.42578125" style="4"/>
    <col min="8444" max="8444" width="14.42578125" style="4" customWidth="1"/>
    <col min="8445" max="8445" width="22.140625" style="4" customWidth="1"/>
    <col min="8446" max="8446" width="16.85546875" style="4" customWidth="1"/>
    <col min="8447" max="8447" width="22.7109375" style="4" customWidth="1"/>
    <col min="8448" max="8448" width="20.28515625" style="4" customWidth="1"/>
    <col min="8449" max="8449" width="22.42578125" style="4" customWidth="1"/>
    <col min="8450" max="8450" width="25.42578125" style="4" customWidth="1"/>
    <col min="8451" max="8451" width="10" style="4" customWidth="1"/>
    <col min="8452" max="8452" width="15.28515625" style="4" customWidth="1"/>
    <col min="8453" max="8457" width="0" style="4" hidden="1" customWidth="1"/>
    <col min="8458" max="8458" width="13.85546875" style="4" customWidth="1"/>
    <col min="8459" max="8459" width="20.42578125" style="4" customWidth="1"/>
    <col min="8460" max="8699" width="11.42578125" style="4"/>
    <col min="8700" max="8700" width="14.42578125" style="4" customWidth="1"/>
    <col min="8701" max="8701" width="22.140625" style="4" customWidth="1"/>
    <col min="8702" max="8702" width="16.85546875" style="4" customWidth="1"/>
    <col min="8703" max="8703" width="22.7109375" style="4" customWidth="1"/>
    <col min="8704" max="8704" width="20.28515625" style="4" customWidth="1"/>
    <col min="8705" max="8705" width="22.42578125" style="4" customWidth="1"/>
    <col min="8706" max="8706" width="25.42578125" style="4" customWidth="1"/>
    <col min="8707" max="8707" width="10" style="4" customWidth="1"/>
    <col min="8708" max="8708" width="15.28515625" style="4" customWidth="1"/>
    <col min="8709" max="8713" width="0" style="4" hidden="1" customWidth="1"/>
    <col min="8714" max="8714" width="13.85546875" style="4" customWidth="1"/>
    <col min="8715" max="8715" width="20.42578125" style="4" customWidth="1"/>
    <col min="8716" max="8955" width="11.42578125" style="4"/>
    <col min="8956" max="8956" width="14.42578125" style="4" customWidth="1"/>
    <col min="8957" max="8957" width="22.140625" style="4" customWidth="1"/>
    <col min="8958" max="8958" width="16.85546875" style="4" customWidth="1"/>
    <col min="8959" max="8959" width="22.7109375" style="4" customWidth="1"/>
    <col min="8960" max="8960" width="20.28515625" style="4" customWidth="1"/>
    <col min="8961" max="8961" width="22.42578125" style="4" customWidth="1"/>
    <col min="8962" max="8962" width="25.42578125" style="4" customWidth="1"/>
    <col min="8963" max="8963" width="10" style="4" customWidth="1"/>
    <col min="8964" max="8964" width="15.28515625" style="4" customWidth="1"/>
    <col min="8965" max="8969" width="0" style="4" hidden="1" customWidth="1"/>
    <col min="8970" max="8970" width="13.85546875" style="4" customWidth="1"/>
    <col min="8971" max="8971" width="20.42578125" style="4" customWidth="1"/>
    <col min="8972" max="9211" width="11.42578125" style="4"/>
    <col min="9212" max="9212" width="14.42578125" style="4" customWidth="1"/>
    <col min="9213" max="9213" width="22.140625" style="4" customWidth="1"/>
    <col min="9214" max="9214" width="16.85546875" style="4" customWidth="1"/>
    <col min="9215" max="9215" width="22.7109375" style="4" customWidth="1"/>
    <col min="9216" max="9216" width="20.28515625" style="4" customWidth="1"/>
    <col min="9217" max="9217" width="22.42578125" style="4" customWidth="1"/>
    <col min="9218" max="9218" width="25.42578125" style="4" customWidth="1"/>
    <col min="9219" max="9219" width="10" style="4" customWidth="1"/>
    <col min="9220" max="9220" width="15.28515625" style="4" customWidth="1"/>
    <col min="9221" max="9225" width="0" style="4" hidden="1" customWidth="1"/>
    <col min="9226" max="9226" width="13.85546875" style="4" customWidth="1"/>
    <col min="9227" max="9227" width="20.42578125" style="4" customWidth="1"/>
    <col min="9228" max="9467" width="11.42578125" style="4"/>
    <col min="9468" max="9468" width="14.42578125" style="4" customWidth="1"/>
    <col min="9469" max="9469" width="22.140625" style="4" customWidth="1"/>
    <col min="9470" max="9470" width="16.85546875" style="4" customWidth="1"/>
    <col min="9471" max="9471" width="22.7109375" style="4" customWidth="1"/>
    <col min="9472" max="9472" width="20.28515625" style="4" customWidth="1"/>
    <col min="9473" max="9473" width="22.42578125" style="4" customWidth="1"/>
    <col min="9474" max="9474" width="25.42578125" style="4" customWidth="1"/>
    <col min="9475" max="9475" width="10" style="4" customWidth="1"/>
    <col min="9476" max="9476" width="15.28515625" style="4" customWidth="1"/>
    <col min="9477" max="9481" width="0" style="4" hidden="1" customWidth="1"/>
    <col min="9482" max="9482" width="13.85546875" style="4" customWidth="1"/>
    <col min="9483" max="9483" width="20.42578125" style="4" customWidth="1"/>
    <col min="9484" max="9723" width="11.42578125" style="4"/>
    <col min="9724" max="9724" width="14.42578125" style="4" customWidth="1"/>
    <col min="9725" max="9725" width="22.140625" style="4" customWidth="1"/>
    <col min="9726" max="9726" width="16.85546875" style="4" customWidth="1"/>
    <col min="9727" max="9727" width="22.7109375" style="4" customWidth="1"/>
    <col min="9728" max="9728" width="20.28515625" style="4" customWidth="1"/>
    <col min="9729" max="9729" width="22.42578125" style="4" customWidth="1"/>
    <col min="9730" max="9730" width="25.42578125" style="4" customWidth="1"/>
    <col min="9731" max="9731" width="10" style="4" customWidth="1"/>
    <col min="9732" max="9732" width="15.28515625" style="4" customWidth="1"/>
    <col min="9733" max="9737" width="0" style="4" hidden="1" customWidth="1"/>
    <col min="9738" max="9738" width="13.85546875" style="4" customWidth="1"/>
    <col min="9739" max="9739" width="20.42578125" style="4" customWidth="1"/>
    <col min="9740" max="9979" width="11.42578125" style="4"/>
    <col min="9980" max="9980" width="14.42578125" style="4" customWidth="1"/>
    <col min="9981" max="9981" width="22.140625" style="4" customWidth="1"/>
    <col min="9982" max="9982" width="16.85546875" style="4" customWidth="1"/>
    <col min="9983" max="9983" width="22.7109375" style="4" customWidth="1"/>
    <col min="9984" max="9984" width="20.28515625" style="4" customWidth="1"/>
    <col min="9985" max="9985" width="22.42578125" style="4" customWidth="1"/>
    <col min="9986" max="9986" width="25.42578125" style="4" customWidth="1"/>
    <col min="9987" max="9987" width="10" style="4" customWidth="1"/>
    <col min="9988" max="9988" width="15.28515625" style="4" customWidth="1"/>
    <col min="9989" max="9993" width="0" style="4" hidden="1" customWidth="1"/>
    <col min="9994" max="9994" width="13.85546875" style="4" customWidth="1"/>
    <col min="9995" max="9995" width="20.42578125" style="4" customWidth="1"/>
    <col min="9996" max="10235" width="11.42578125" style="4"/>
    <col min="10236" max="10236" width="14.42578125" style="4" customWidth="1"/>
    <col min="10237" max="10237" width="22.140625" style="4" customWidth="1"/>
    <col min="10238" max="10238" width="16.85546875" style="4" customWidth="1"/>
    <col min="10239" max="10239" width="22.7109375" style="4" customWidth="1"/>
    <col min="10240" max="10240" width="20.28515625" style="4" customWidth="1"/>
    <col min="10241" max="10241" width="22.42578125" style="4" customWidth="1"/>
    <col min="10242" max="10242" width="25.42578125" style="4" customWidth="1"/>
    <col min="10243" max="10243" width="10" style="4" customWidth="1"/>
    <col min="10244" max="10244" width="15.28515625" style="4" customWidth="1"/>
    <col min="10245" max="10249" width="0" style="4" hidden="1" customWidth="1"/>
    <col min="10250" max="10250" width="13.85546875" style="4" customWidth="1"/>
    <col min="10251" max="10251" width="20.42578125" style="4" customWidth="1"/>
    <col min="10252" max="10491" width="11.42578125" style="4"/>
    <col min="10492" max="10492" width="14.42578125" style="4" customWidth="1"/>
    <col min="10493" max="10493" width="22.140625" style="4" customWidth="1"/>
    <col min="10494" max="10494" width="16.85546875" style="4" customWidth="1"/>
    <col min="10495" max="10495" width="22.7109375" style="4" customWidth="1"/>
    <col min="10496" max="10496" width="20.28515625" style="4" customWidth="1"/>
    <col min="10497" max="10497" width="22.42578125" style="4" customWidth="1"/>
    <col min="10498" max="10498" width="25.42578125" style="4" customWidth="1"/>
    <col min="10499" max="10499" width="10" style="4" customWidth="1"/>
    <col min="10500" max="10500" width="15.28515625" style="4" customWidth="1"/>
    <col min="10501" max="10505" width="0" style="4" hidden="1" customWidth="1"/>
    <col min="10506" max="10506" width="13.85546875" style="4" customWidth="1"/>
    <col min="10507" max="10507" width="20.42578125" style="4" customWidth="1"/>
    <col min="10508" max="10747" width="11.42578125" style="4"/>
    <col min="10748" max="10748" width="14.42578125" style="4" customWidth="1"/>
    <col min="10749" max="10749" width="22.140625" style="4" customWidth="1"/>
    <col min="10750" max="10750" width="16.85546875" style="4" customWidth="1"/>
    <col min="10751" max="10751" width="22.7109375" style="4" customWidth="1"/>
    <col min="10752" max="10752" width="20.28515625" style="4" customWidth="1"/>
    <col min="10753" max="10753" width="22.42578125" style="4" customWidth="1"/>
    <col min="10754" max="10754" width="25.42578125" style="4" customWidth="1"/>
    <col min="10755" max="10755" width="10" style="4" customWidth="1"/>
    <col min="10756" max="10756" width="15.28515625" style="4" customWidth="1"/>
    <col min="10757" max="10761" width="0" style="4" hidden="1" customWidth="1"/>
    <col min="10762" max="10762" width="13.85546875" style="4" customWidth="1"/>
    <col min="10763" max="10763" width="20.42578125" style="4" customWidth="1"/>
    <col min="10764" max="11003" width="11.42578125" style="4"/>
    <col min="11004" max="11004" width="14.42578125" style="4" customWidth="1"/>
    <col min="11005" max="11005" width="22.140625" style="4" customWidth="1"/>
    <col min="11006" max="11006" width="16.85546875" style="4" customWidth="1"/>
    <col min="11007" max="11007" width="22.7109375" style="4" customWidth="1"/>
    <col min="11008" max="11008" width="20.28515625" style="4" customWidth="1"/>
    <col min="11009" max="11009" width="22.42578125" style="4" customWidth="1"/>
    <col min="11010" max="11010" width="25.42578125" style="4" customWidth="1"/>
    <col min="11011" max="11011" width="10" style="4" customWidth="1"/>
    <col min="11012" max="11012" width="15.28515625" style="4" customWidth="1"/>
    <col min="11013" max="11017" width="0" style="4" hidden="1" customWidth="1"/>
    <col min="11018" max="11018" width="13.85546875" style="4" customWidth="1"/>
    <col min="11019" max="11019" width="20.42578125" style="4" customWidth="1"/>
    <col min="11020" max="11259" width="11.42578125" style="4"/>
    <col min="11260" max="11260" width="14.42578125" style="4" customWidth="1"/>
    <col min="11261" max="11261" width="22.140625" style="4" customWidth="1"/>
    <col min="11262" max="11262" width="16.85546875" style="4" customWidth="1"/>
    <col min="11263" max="11263" width="22.7109375" style="4" customWidth="1"/>
    <col min="11264" max="11264" width="20.28515625" style="4" customWidth="1"/>
    <col min="11265" max="11265" width="22.42578125" style="4" customWidth="1"/>
    <col min="11266" max="11266" width="25.42578125" style="4" customWidth="1"/>
    <col min="11267" max="11267" width="10" style="4" customWidth="1"/>
    <col min="11268" max="11268" width="15.28515625" style="4" customWidth="1"/>
    <col min="11269" max="11273" width="0" style="4" hidden="1" customWidth="1"/>
    <col min="11274" max="11274" width="13.85546875" style="4" customWidth="1"/>
    <col min="11275" max="11275" width="20.42578125" style="4" customWidth="1"/>
    <col min="11276" max="11515" width="11.42578125" style="4"/>
    <col min="11516" max="11516" width="14.42578125" style="4" customWidth="1"/>
    <col min="11517" max="11517" width="22.140625" style="4" customWidth="1"/>
    <col min="11518" max="11518" width="16.85546875" style="4" customWidth="1"/>
    <col min="11519" max="11519" width="22.7109375" style="4" customWidth="1"/>
    <col min="11520" max="11520" width="20.28515625" style="4" customWidth="1"/>
    <col min="11521" max="11521" width="22.42578125" style="4" customWidth="1"/>
    <col min="11522" max="11522" width="25.42578125" style="4" customWidth="1"/>
    <col min="11523" max="11523" width="10" style="4" customWidth="1"/>
    <col min="11524" max="11524" width="15.28515625" style="4" customWidth="1"/>
    <col min="11525" max="11529" width="0" style="4" hidden="1" customWidth="1"/>
    <col min="11530" max="11530" width="13.85546875" style="4" customWidth="1"/>
    <col min="11531" max="11531" width="20.42578125" style="4" customWidth="1"/>
    <col min="11532" max="11771" width="11.42578125" style="4"/>
    <col min="11772" max="11772" width="14.42578125" style="4" customWidth="1"/>
    <col min="11773" max="11773" width="22.140625" style="4" customWidth="1"/>
    <col min="11774" max="11774" width="16.85546875" style="4" customWidth="1"/>
    <col min="11775" max="11775" width="22.7109375" style="4" customWidth="1"/>
    <col min="11776" max="11776" width="20.28515625" style="4" customWidth="1"/>
    <col min="11777" max="11777" width="22.42578125" style="4" customWidth="1"/>
    <col min="11778" max="11778" width="25.42578125" style="4" customWidth="1"/>
    <col min="11779" max="11779" width="10" style="4" customWidth="1"/>
    <col min="11780" max="11780" width="15.28515625" style="4" customWidth="1"/>
    <col min="11781" max="11785" width="0" style="4" hidden="1" customWidth="1"/>
    <col min="11786" max="11786" width="13.85546875" style="4" customWidth="1"/>
    <col min="11787" max="11787" width="20.42578125" style="4" customWidth="1"/>
    <col min="11788" max="12027" width="11.42578125" style="4"/>
    <col min="12028" max="12028" width="14.42578125" style="4" customWidth="1"/>
    <col min="12029" max="12029" width="22.140625" style="4" customWidth="1"/>
    <col min="12030" max="12030" width="16.85546875" style="4" customWidth="1"/>
    <col min="12031" max="12031" width="22.7109375" style="4" customWidth="1"/>
    <col min="12032" max="12032" width="20.28515625" style="4" customWidth="1"/>
    <col min="12033" max="12033" width="22.42578125" style="4" customWidth="1"/>
    <col min="12034" max="12034" width="25.42578125" style="4" customWidth="1"/>
    <col min="12035" max="12035" width="10" style="4" customWidth="1"/>
    <col min="12036" max="12036" width="15.28515625" style="4" customWidth="1"/>
    <col min="12037" max="12041" width="0" style="4" hidden="1" customWidth="1"/>
    <col min="12042" max="12042" width="13.85546875" style="4" customWidth="1"/>
    <col min="12043" max="12043" width="20.42578125" style="4" customWidth="1"/>
    <col min="12044" max="12283" width="11.42578125" style="4"/>
    <col min="12284" max="12284" width="14.42578125" style="4" customWidth="1"/>
    <col min="12285" max="12285" width="22.140625" style="4" customWidth="1"/>
    <col min="12286" max="12286" width="16.85546875" style="4" customWidth="1"/>
    <col min="12287" max="12287" width="22.7109375" style="4" customWidth="1"/>
    <col min="12288" max="12288" width="20.28515625" style="4" customWidth="1"/>
    <col min="12289" max="12289" width="22.42578125" style="4" customWidth="1"/>
    <col min="12290" max="12290" width="25.42578125" style="4" customWidth="1"/>
    <col min="12291" max="12291" width="10" style="4" customWidth="1"/>
    <col min="12292" max="12292" width="15.28515625" style="4" customWidth="1"/>
    <col min="12293" max="12297" width="0" style="4" hidden="1" customWidth="1"/>
    <col min="12298" max="12298" width="13.85546875" style="4" customWidth="1"/>
    <col min="12299" max="12299" width="20.42578125" style="4" customWidth="1"/>
    <col min="12300" max="12539" width="11.42578125" style="4"/>
    <col min="12540" max="12540" width="14.42578125" style="4" customWidth="1"/>
    <col min="12541" max="12541" width="22.140625" style="4" customWidth="1"/>
    <col min="12542" max="12542" width="16.85546875" style="4" customWidth="1"/>
    <col min="12543" max="12543" width="22.7109375" style="4" customWidth="1"/>
    <col min="12544" max="12544" width="20.28515625" style="4" customWidth="1"/>
    <col min="12545" max="12545" width="22.42578125" style="4" customWidth="1"/>
    <col min="12546" max="12546" width="25.42578125" style="4" customWidth="1"/>
    <col min="12547" max="12547" width="10" style="4" customWidth="1"/>
    <col min="12548" max="12548" width="15.28515625" style="4" customWidth="1"/>
    <col min="12549" max="12553" width="0" style="4" hidden="1" customWidth="1"/>
    <col min="12554" max="12554" width="13.85546875" style="4" customWidth="1"/>
    <col min="12555" max="12555" width="20.42578125" style="4" customWidth="1"/>
    <col min="12556" max="12795" width="11.42578125" style="4"/>
    <col min="12796" max="12796" width="14.42578125" style="4" customWidth="1"/>
    <col min="12797" max="12797" width="22.140625" style="4" customWidth="1"/>
    <col min="12798" max="12798" width="16.85546875" style="4" customWidth="1"/>
    <col min="12799" max="12799" width="22.7109375" style="4" customWidth="1"/>
    <col min="12800" max="12800" width="20.28515625" style="4" customWidth="1"/>
    <col min="12801" max="12801" width="22.42578125" style="4" customWidth="1"/>
    <col min="12802" max="12802" width="25.42578125" style="4" customWidth="1"/>
    <col min="12803" max="12803" width="10" style="4" customWidth="1"/>
    <col min="12804" max="12804" width="15.28515625" style="4" customWidth="1"/>
    <col min="12805" max="12809" width="0" style="4" hidden="1" customWidth="1"/>
    <col min="12810" max="12810" width="13.85546875" style="4" customWidth="1"/>
    <col min="12811" max="12811" width="20.42578125" style="4" customWidth="1"/>
    <col min="12812" max="13051" width="11.42578125" style="4"/>
    <col min="13052" max="13052" width="14.42578125" style="4" customWidth="1"/>
    <col min="13053" max="13053" width="22.140625" style="4" customWidth="1"/>
    <col min="13054" max="13054" width="16.85546875" style="4" customWidth="1"/>
    <col min="13055" max="13055" width="22.7109375" style="4" customWidth="1"/>
    <col min="13056" max="13056" width="20.28515625" style="4" customWidth="1"/>
    <col min="13057" max="13057" width="22.42578125" style="4" customWidth="1"/>
    <col min="13058" max="13058" width="25.42578125" style="4" customWidth="1"/>
    <col min="13059" max="13059" width="10" style="4" customWidth="1"/>
    <col min="13060" max="13060" width="15.28515625" style="4" customWidth="1"/>
    <col min="13061" max="13065" width="0" style="4" hidden="1" customWidth="1"/>
    <col min="13066" max="13066" width="13.85546875" style="4" customWidth="1"/>
    <col min="13067" max="13067" width="20.42578125" style="4" customWidth="1"/>
    <col min="13068" max="13307" width="11.42578125" style="4"/>
    <col min="13308" max="13308" width="14.42578125" style="4" customWidth="1"/>
    <col min="13309" max="13309" width="22.140625" style="4" customWidth="1"/>
    <col min="13310" max="13310" width="16.85546875" style="4" customWidth="1"/>
    <col min="13311" max="13311" width="22.7109375" style="4" customWidth="1"/>
    <col min="13312" max="13312" width="20.28515625" style="4" customWidth="1"/>
    <col min="13313" max="13313" width="22.42578125" style="4" customWidth="1"/>
    <col min="13314" max="13314" width="25.42578125" style="4" customWidth="1"/>
    <col min="13315" max="13315" width="10" style="4" customWidth="1"/>
    <col min="13316" max="13316" width="15.28515625" style="4" customWidth="1"/>
    <col min="13317" max="13321" width="0" style="4" hidden="1" customWidth="1"/>
    <col min="13322" max="13322" width="13.85546875" style="4" customWidth="1"/>
    <col min="13323" max="13323" width="20.42578125" style="4" customWidth="1"/>
    <col min="13324" max="13563" width="11.42578125" style="4"/>
    <col min="13564" max="13564" width="14.42578125" style="4" customWidth="1"/>
    <col min="13565" max="13565" width="22.140625" style="4" customWidth="1"/>
    <col min="13566" max="13566" width="16.85546875" style="4" customWidth="1"/>
    <col min="13567" max="13567" width="22.7109375" style="4" customWidth="1"/>
    <col min="13568" max="13568" width="20.28515625" style="4" customWidth="1"/>
    <col min="13569" max="13569" width="22.42578125" style="4" customWidth="1"/>
    <col min="13570" max="13570" width="25.42578125" style="4" customWidth="1"/>
    <col min="13571" max="13571" width="10" style="4" customWidth="1"/>
    <col min="13572" max="13572" width="15.28515625" style="4" customWidth="1"/>
    <col min="13573" max="13577" width="0" style="4" hidden="1" customWidth="1"/>
    <col min="13578" max="13578" width="13.85546875" style="4" customWidth="1"/>
    <col min="13579" max="13579" width="20.42578125" style="4" customWidth="1"/>
    <col min="13580" max="13819" width="11.42578125" style="4"/>
    <col min="13820" max="13820" width="14.42578125" style="4" customWidth="1"/>
    <col min="13821" max="13821" width="22.140625" style="4" customWidth="1"/>
    <col min="13822" max="13822" width="16.85546875" style="4" customWidth="1"/>
    <col min="13823" max="13823" width="22.7109375" style="4" customWidth="1"/>
    <col min="13824" max="13824" width="20.28515625" style="4" customWidth="1"/>
    <col min="13825" max="13825" width="22.42578125" style="4" customWidth="1"/>
    <col min="13826" max="13826" width="25.42578125" style="4" customWidth="1"/>
    <col min="13827" max="13827" width="10" style="4" customWidth="1"/>
    <col min="13828" max="13828" width="15.28515625" style="4" customWidth="1"/>
    <col min="13829" max="13833" width="0" style="4" hidden="1" customWidth="1"/>
    <col min="13834" max="13834" width="13.85546875" style="4" customWidth="1"/>
    <col min="13835" max="13835" width="20.42578125" style="4" customWidth="1"/>
    <col min="13836" max="14075" width="11.42578125" style="4"/>
    <col min="14076" max="14076" width="14.42578125" style="4" customWidth="1"/>
    <col min="14077" max="14077" width="22.140625" style="4" customWidth="1"/>
    <col min="14078" max="14078" width="16.85546875" style="4" customWidth="1"/>
    <col min="14079" max="14079" width="22.7109375" style="4" customWidth="1"/>
    <col min="14080" max="14080" width="20.28515625" style="4" customWidth="1"/>
    <col min="14081" max="14081" width="22.42578125" style="4" customWidth="1"/>
    <col min="14082" max="14082" width="25.42578125" style="4" customWidth="1"/>
    <col min="14083" max="14083" width="10" style="4" customWidth="1"/>
    <col min="14084" max="14084" width="15.28515625" style="4" customWidth="1"/>
    <col min="14085" max="14089" width="0" style="4" hidden="1" customWidth="1"/>
    <col min="14090" max="14090" width="13.85546875" style="4" customWidth="1"/>
    <col min="14091" max="14091" width="20.42578125" style="4" customWidth="1"/>
    <col min="14092" max="14331" width="11.42578125" style="4"/>
    <col min="14332" max="14332" width="14.42578125" style="4" customWidth="1"/>
    <col min="14333" max="14333" width="22.140625" style="4" customWidth="1"/>
    <col min="14334" max="14334" width="16.85546875" style="4" customWidth="1"/>
    <col min="14335" max="14335" width="22.7109375" style="4" customWidth="1"/>
    <col min="14336" max="14336" width="20.28515625" style="4" customWidth="1"/>
    <col min="14337" max="14337" width="22.42578125" style="4" customWidth="1"/>
    <col min="14338" max="14338" width="25.42578125" style="4" customWidth="1"/>
    <col min="14339" max="14339" width="10" style="4" customWidth="1"/>
    <col min="14340" max="14340" width="15.28515625" style="4" customWidth="1"/>
    <col min="14341" max="14345" width="0" style="4" hidden="1" customWidth="1"/>
    <col min="14346" max="14346" width="13.85546875" style="4" customWidth="1"/>
    <col min="14347" max="14347" width="20.42578125" style="4" customWidth="1"/>
    <col min="14348" max="14587" width="11.42578125" style="4"/>
    <col min="14588" max="14588" width="14.42578125" style="4" customWidth="1"/>
    <col min="14589" max="14589" width="22.140625" style="4" customWidth="1"/>
    <col min="14590" max="14590" width="16.85546875" style="4" customWidth="1"/>
    <col min="14591" max="14591" width="22.7109375" style="4" customWidth="1"/>
    <col min="14592" max="14592" width="20.28515625" style="4" customWidth="1"/>
    <col min="14593" max="14593" width="22.42578125" style="4" customWidth="1"/>
    <col min="14594" max="14594" width="25.42578125" style="4" customWidth="1"/>
    <col min="14595" max="14595" width="10" style="4" customWidth="1"/>
    <col min="14596" max="14596" width="15.28515625" style="4" customWidth="1"/>
    <col min="14597" max="14601" width="0" style="4" hidden="1" customWidth="1"/>
    <col min="14602" max="14602" width="13.85546875" style="4" customWidth="1"/>
    <col min="14603" max="14603" width="20.42578125" style="4" customWidth="1"/>
    <col min="14604" max="14843" width="11.42578125" style="4"/>
    <col min="14844" max="14844" width="14.42578125" style="4" customWidth="1"/>
    <col min="14845" max="14845" width="22.140625" style="4" customWidth="1"/>
    <col min="14846" max="14846" width="16.85546875" style="4" customWidth="1"/>
    <col min="14847" max="14847" width="22.7109375" style="4" customWidth="1"/>
    <col min="14848" max="14848" width="20.28515625" style="4" customWidth="1"/>
    <col min="14849" max="14849" width="22.42578125" style="4" customWidth="1"/>
    <col min="14850" max="14850" width="25.42578125" style="4" customWidth="1"/>
    <col min="14851" max="14851" width="10" style="4" customWidth="1"/>
    <col min="14852" max="14852" width="15.28515625" style="4" customWidth="1"/>
    <col min="14853" max="14857" width="0" style="4" hidden="1" customWidth="1"/>
    <col min="14858" max="14858" width="13.85546875" style="4" customWidth="1"/>
    <col min="14859" max="14859" width="20.42578125" style="4" customWidth="1"/>
    <col min="14860" max="15099" width="11.42578125" style="4"/>
    <col min="15100" max="15100" width="14.42578125" style="4" customWidth="1"/>
    <col min="15101" max="15101" width="22.140625" style="4" customWidth="1"/>
    <col min="15102" max="15102" width="16.85546875" style="4" customWidth="1"/>
    <col min="15103" max="15103" width="22.7109375" style="4" customWidth="1"/>
    <col min="15104" max="15104" width="20.28515625" style="4" customWidth="1"/>
    <col min="15105" max="15105" width="22.42578125" style="4" customWidth="1"/>
    <col min="15106" max="15106" width="25.42578125" style="4" customWidth="1"/>
    <col min="15107" max="15107" width="10" style="4" customWidth="1"/>
    <col min="15108" max="15108" width="15.28515625" style="4" customWidth="1"/>
    <col min="15109" max="15113" width="0" style="4" hidden="1" customWidth="1"/>
    <col min="15114" max="15114" width="13.85546875" style="4" customWidth="1"/>
    <col min="15115" max="15115" width="20.42578125" style="4" customWidth="1"/>
    <col min="15116" max="15355" width="11.42578125" style="4"/>
    <col min="15356" max="15356" width="14.42578125" style="4" customWidth="1"/>
    <col min="15357" max="15357" width="22.140625" style="4" customWidth="1"/>
    <col min="15358" max="15358" width="16.85546875" style="4" customWidth="1"/>
    <col min="15359" max="15359" width="22.7109375" style="4" customWidth="1"/>
    <col min="15360" max="15360" width="20.28515625" style="4" customWidth="1"/>
    <col min="15361" max="15361" width="22.42578125" style="4" customWidth="1"/>
    <col min="15362" max="15362" width="25.42578125" style="4" customWidth="1"/>
    <col min="15363" max="15363" width="10" style="4" customWidth="1"/>
    <col min="15364" max="15364" width="15.28515625" style="4" customWidth="1"/>
    <col min="15365" max="15369" width="0" style="4" hidden="1" customWidth="1"/>
    <col min="15370" max="15370" width="13.85546875" style="4" customWidth="1"/>
    <col min="15371" max="15371" width="20.42578125" style="4" customWidth="1"/>
    <col min="15372" max="15611" width="11.42578125" style="4"/>
    <col min="15612" max="15612" width="14.42578125" style="4" customWidth="1"/>
    <col min="15613" max="15613" width="22.140625" style="4" customWidth="1"/>
    <col min="15614" max="15614" width="16.85546875" style="4" customWidth="1"/>
    <col min="15615" max="15615" width="22.7109375" style="4" customWidth="1"/>
    <col min="15616" max="15616" width="20.28515625" style="4" customWidth="1"/>
    <col min="15617" max="15617" width="22.42578125" style="4" customWidth="1"/>
    <col min="15618" max="15618" width="25.42578125" style="4" customWidth="1"/>
    <col min="15619" max="15619" width="10" style="4" customWidth="1"/>
    <col min="15620" max="15620" width="15.28515625" style="4" customWidth="1"/>
    <col min="15621" max="15625" width="0" style="4" hidden="1" customWidth="1"/>
    <col min="15626" max="15626" width="13.85546875" style="4" customWidth="1"/>
    <col min="15627" max="15627" width="20.42578125" style="4" customWidth="1"/>
    <col min="15628" max="15867" width="11.42578125" style="4"/>
    <col min="15868" max="15868" width="14.42578125" style="4" customWidth="1"/>
    <col min="15869" max="15869" width="22.140625" style="4" customWidth="1"/>
    <col min="15870" max="15870" width="16.85546875" style="4" customWidth="1"/>
    <col min="15871" max="15871" width="22.7109375" style="4" customWidth="1"/>
    <col min="15872" max="15872" width="20.28515625" style="4" customWidth="1"/>
    <col min="15873" max="15873" width="22.42578125" style="4" customWidth="1"/>
    <col min="15874" max="15874" width="25.42578125" style="4" customWidth="1"/>
    <col min="15875" max="15875" width="10" style="4" customWidth="1"/>
    <col min="15876" max="15876" width="15.28515625" style="4" customWidth="1"/>
    <col min="15877" max="15881" width="0" style="4" hidden="1" customWidth="1"/>
    <col min="15882" max="15882" width="13.85546875" style="4" customWidth="1"/>
    <col min="15883" max="15883" width="20.42578125" style="4" customWidth="1"/>
    <col min="15884" max="16123" width="11.42578125" style="4"/>
    <col min="16124" max="16124" width="14.42578125" style="4" customWidth="1"/>
    <col min="16125" max="16125" width="22.140625" style="4" customWidth="1"/>
    <col min="16126" max="16126" width="16.85546875" style="4" customWidth="1"/>
    <col min="16127" max="16127" width="22.7109375" style="4" customWidth="1"/>
    <col min="16128" max="16128" width="20.28515625" style="4" customWidth="1"/>
    <col min="16129" max="16129" width="22.42578125" style="4" customWidth="1"/>
    <col min="16130" max="16130" width="25.42578125" style="4" customWidth="1"/>
    <col min="16131" max="16131" width="10" style="4" customWidth="1"/>
    <col min="16132" max="16132" width="15.28515625" style="4" customWidth="1"/>
    <col min="16133" max="16137" width="0" style="4" hidden="1" customWidth="1"/>
    <col min="16138" max="16138" width="13.85546875" style="4" customWidth="1"/>
    <col min="16139" max="16139" width="20.42578125" style="4" customWidth="1"/>
    <col min="16140" max="16384" width="11.42578125" style="4"/>
  </cols>
  <sheetData>
    <row r="1" spans="1:14" s="1" customFormat="1" ht="21.75" customHeight="1">
      <c r="A1" s="400"/>
      <c r="B1" s="439"/>
      <c r="C1" s="553"/>
      <c r="D1" s="510" t="s">
        <v>23</v>
      </c>
      <c r="E1" s="511"/>
      <c r="F1" s="511"/>
      <c r="G1" s="511"/>
      <c r="H1" s="511"/>
      <c r="I1" s="511"/>
      <c r="J1" s="511"/>
      <c r="K1" s="511"/>
      <c r="L1" s="511"/>
      <c r="M1" s="512"/>
      <c r="N1" s="186" t="s">
        <v>0</v>
      </c>
    </row>
    <row r="2" spans="1:14" s="1" customFormat="1" ht="21.75" customHeight="1">
      <c r="A2" s="400"/>
      <c r="B2" s="441"/>
      <c r="C2" s="476"/>
      <c r="D2" s="404"/>
      <c r="E2" s="475"/>
      <c r="F2" s="475"/>
      <c r="G2" s="475"/>
      <c r="H2" s="475"/>
      <c r="I2" s="475"/>
      <c r="J2" s="475"/>
      <c r="K2" s="475"/>
      <c r="L2" s="475"/>
      <c r="M2" s="406"/>
      <c r="N2" s="187" t="s">
        <v>254</v>
      </c>
    </row>
    <row r="3" spans="1:14" s="1" customFormat="1" ht="21.75" customHeight="1">
      <c r="A3" s="400"/>
      <c r="B3" s="441"/>
      <c r="C3" s="476"/>
      <c r="D3" s="404"/>
      <c r="E3" s="475"/>
      <c r="F3" s="475"/>
      <c r="G3" s="475"/>
      <c r="H3" s="475"/>
      <c r="I3" s="475"/>
      <c r="J3" s="475"/>
      <c r="K3" s="475"/>
      <c r="L3" s="475"/>
      <c r="M3" s="406"/>
      <c r="N3" s="186" t="s">
        <v>255</v>
      </c>
    </row>
    <row r="4" spans="1:14" s="1" customFormat="1" ht="21.75" customHeight="1" thickBot="1">
      <c r="A4" s="400"/>
      <c r="B4" s="443"/>
      <c r="C4" s="554"/>
      <c r="D4" s="513"/>
      <c r="E4" s="514"/>
      <c r="F4" s="514"/>
      <c r="G4" s="514"/>
      <c r="H4" s="514"/>
      <c r="I4" s="514"/>
      <c r="J4" s="514"/>
      <c r="K4" s="514"/>
      <c r="L4" s="514"/>
      <c r="M4" s="515"/>
      <c r="N4" s="186" t="s">
        <v>1</v>
      </c>
    </row>
    <row r="5" spans="1:14" s="1" customFormat="1" ht="28.5" customHeight="1">
      <c r="A5" s="400"/>
      <c r="B5" s="476"/>
      <c r="C5" s="476"/>
      <c r="D5" s="476"/>
      <c r="E5" s="476"/>
      <c r="F5" s="476"/>
      <c r="G5" s="476"/>
      <c r="H5" s="476"/>
      <c r="I5" s="476"/>
      <c r="J5" s="476"/>
      <c r="K5" s="476"/>
    </row>
    <row r="6" spans="1:14" s="2" customFormat="1" ht="28.5" customHeight="1">
      <c r="A6" s="400"/>
      <c r="B6" s="477" t="s">
        <v>2</v>
      </c>
      <c r="C6" s="477"/>
      <c r="D6" s="477"/>
      <c r="E6" s="477"/>
      <c r="F6" s="477"/>
      <c r="G6" s="477"/>
      <c r="H6" s="477"/>
      <c r="I6" s="477"/>
      <c r="J6" s="477"/>
      <c r="K6" s="477"/>
    </row>
    <row r="7" spans="1:14" s="2" customFormat="1" ht="28.5" customHeight="1">
      <c r="A7" s="400"/>
      <c r="B7" s="477" t="s">
        <v>8</v>
      </c>
      <c r="C7" s="477"/>
      <c r="D7" s="477"/>
      <c r="E7" s="477"/>
      <c r="F7" s="477"/>
      <c r="G7" s="477"/>
      <c r="H7" s="8"/>
      <c r="I7" s="8"/>
      <c r="J7" s="8"/>
      <c r="K7" s="8"/>
    </row>
    <row r="8" spans="1:14" s="2" customFormat="1" ht="28.5" customHeight="1">
      <c r="A8" s="400"/>
      <c r="B8" s="477" t="s">
        <v>3</v>
      </c>
      <c r="C8" s="477"/>
      <c r="D8" s="477"/>
      <c r="E8" s="477"/>
      <c r="F8" s="477"/>
      <c r="G8" s="477"/>
      <c r="H8" s="477"/>
      <c r="I8" s="8"/>
      <c r="J8" s="8"/>
      <c r="K8" s="8"/>
    </row>
    <row r="9" spans="1:14" s="1" customFormat="1" ht="28.5" customHeight="1">
      <c r="A9" s="400"/>
      <c r="B9" s="408" t="s">
        <v>394</v>
      </c>
      <c r="C9" s="408"/>
      <c r="D9" s="408"/>
      <c r="E9" s="408"/>
      <c r="F9" s="408"/>
      <c r="G9" s="408"/>
      <c r="H9" s="408"/>
      <c r="I9" s="408"/>
      <c r="J9" s="408"/>
      <c r="K9" s="408"/>
    </row>
    <row r="10" spans="1:14" s="1" customFormat="1" ht="28.5" customHeight="1" thickBot="1">
      <c r="A10" s="400"/>
      <c r="B10" s="476"/>
      <c r="C10" s="476"/>
      <c r="D10" s="476"/>
      <c r="E10" s="476"/>
      <c r="F10" s="476"/>
      <c r="G10" s="476"/>
      <c r="H10" s="476"/>
      <c r="I10" s="476"/>
      <c r="J10" s="476"/>
      <c r="K10" s="476"/>
    </row>
    <row r="11" spans="1:14" s="1" customFormat="1" ht="28.5" customHeight="1" thickBot="1">
      <c r="A11" s="400"/>
      <c r="B11" s="551" t="s">
        <v>62</v>
      </c>
      <c r="C11" s="555" t="s">
        <v>63</v>
      </c>
      <c r="D11" s="555" t="s">
        <v>4</v>
      </c>
      <c r="E11" s="555" t="s">
        <v>41</v>
      </c>
      <c r="F11" s="555" t="s">
        <v>5</v>
      </c>
      <c r="G11" s="557" t="s">
        <v>14</v>
      </c>
      <c r="H11" s="557" t="s">
        <v>6</v>
      </c>
      <c r="I11" s="396" t="s">
        <v>447</v>
      </c>
      <c r="J11" s="559" t="s">
        <v>448</v>
      </c>
      <c r="K11" s="564" t="s">
        <v>465</v>
      </c>
      <c r="L11" s="555" t="s">
        <v>12</v>
      </c>
      <c r="M11" s="559" t="s">
        <v>13</v>
      </c>
      <c r="N11" s="561" t="s">
        <v>11</v>
      </c>
    </row>
    <row r="12" spans="1:14" s="3" customFormat="1" ht="42" customHeight="1" thickBot="1">
      <c r="A12" s="400"/>
      <c r="B12" s="552"/>
      <c r="C12" s="556"/>
      <c r="D12" s="556"/>
      <c r="E12" s="556"/>
      <c r="F12" s="556"/>
      <c r="G12" s="558"/>
      <c r="H12" s="558"/>
      <c r="I12" s="297" t="s">
        <v>449</v>
      </c>
      <c r="J12" s="560"/>
      <c r="K12" s="565"/>
      <c r="L12" s="556"/>
      <c r="M12" s="560"/>
      <c r="N12" s="562"/>
    </row>
    <row r="13" spans="1:14" s="7" customFormat="1" ht="84" customHeight="1">
      <c r="A13" s="400"/>
      <c r="B13" s="471" t="s">
        <v>321</v>
      </c>
      <c r="C13" s="549" t="s">
        <v>322</v>
      </c>
      <c r="D13" s="549" t="s">
        <v>323</v>
      </c>
      <c r="E13" s="563" t="s">
        <v>324</v>
      </c>
      <c r="F13" s="74" t="s">
        <v>466</v>
      </c>
      <c r="G13" s="74" t="s">
        <v>467</v>
      </c>
      <c r="H13" s="298">
        <v>1</v>
      </c>
      <c r="I13" s="274">
        <f>0.5/1</f>
        <v>0.5</v>
      </c>
      <c r="J13" s="102"/>
      <c r="K13" s="103" t="s">
        <v>468</v>
      </c>
      <c r="L13" s="104">
        <v>43466</v>
      </c>
      <c r="M13" s="105">
        <v>43830</v>
      </c>
      <c r="N13" s="106" t="s">
        <v>337</v>
      </c>
    </row>
    <row r="14" spans="1:14" s="7" customFormat="1" ht="122.25" customHeight="1">
      <c r="A14" s="400"/>
      <c r="B14" s="472"/>
      <c r="C14" s="434"/>
      <c r="D14" s="434"/>
      <c r="E14" s="469"/>
      <c r="F14" s="240" t="s">
        <v>469</v>
      </c>
      <c r="G14" s="240" t="s">
        <v>470</v>
      </c>
      <c r="H14" s="361" t="s">
        <v>440</v>
      </c>
      <c r="I14" s="149" t="s">
        <v>456</v>
      </c>
      <c r="J14" s="365"/>
      <c r="K14" s="366"/>
      <c r="L14" s="227">
        <v>43617</v>
      </c>
      <c r="M14" s="228">
        <v>43830</v>
      </c>
      <c r="N14" s="363" t="s">
        <v>337</v>
      </c>
    </row>
    <row r="15" spans="1:14" s="7" customFormat="1" ht="126.75" customHeight="1">
      <c r="A15" s="400"/>
      <c r="B15" s="472"/>
      <c r="C15" s="434"/>
      <c r="D15" s="434"/>
      <c r="E15" s="469"/>
      <c r="F15" s="240" t="s">
        <v>303</v>
      </c>
      <c r="G15" s="240" t="s">
        <v>304</v>
      </c>
      <c r="H15" s="361" t="s">
        <v>327</v>
      </c>
      <c r="I15" s="149">
        <f>45/55</f>
        <v>0.81818181818181823</v>
      </c>
      <c r="J15" s="40"/>
      <c r="K15" s="366" t="s">
        <v>471</v>
      </c>
      <c r="L15" s="227">
        <v>43466</v>
      </c>
      <c r="M15" s="228">
        <v>43830</v>
      </c>
      <c r="N15" s="363" t="s">
        <v>336</v>
      </c>
    </row>
    <row r="16" spans="1:14" s="7" customFormat="1" ht="124.5" customHeight="1">
      <c r="B16" s="472"/>
      <c r="C16" s="434"/>
      <c r="D16" s="434"/>
      <c r="E16" s="469"/>
      <c r="F16" s="240" t="s">
        <v>305</v>
      </c>
      <c r="G16" s="240" t="s">
        <v>306</v>
      </c>
      <c r="H16" s="234" t="s">
        <v>327</v>
      </c>
      <c r="I16" s="149">
        <f>56/77</f>
        <v>0.72727272727272729</v>
      </c>
      <c r="J16" s="40"/>
      <c r="K16" s="366" t="s">
        <v>472</v>
      </c>
      <c r="L16" s="227">
        <v>43466</v>
      </c>
      <c r="M16" s="228">
        <v>43830</v>
      </c>
      <c r="N16" s="363" t="s">
        <v>337</v>
      </c>
    </row>
    <row r="17" spans="2:14" s="7" customFormat="1" ht="114" customHeight="1">
      <c r="B17" s="472"/>
      <c r="C17" s="434"/>
      <c r="D17" s="434"/>
      <c r="E17" s="469"/>
      <c r="F17" s="240" t="s">
        <v>307</v>
      </c>
      <c r="G17" s="240" t="s">
        <v>308</v>
      </c>
      <c r="H17" s="361">
        <v>100</v>
      </c>
      <c r="I17" s="149">
        <f>5/5</f>
        <v>1</v>
      </c>
      <c r="J17" s="40"/>
      <c r="K17" s="366" t="s">
        <v>473</v>
      </c>
      <c r="L17" s="227">
        <v>43466</v>
      </c>
      <c r="M17" s="228">
        <v>43830</v>
      </c>
      <c r="N17" s="363" t="s">
        <v>335</v>
      </c>
    </row>
    <row r="18" spans="2:14" s="7" customFormat="1" ht="120" customHeight="1">
      <c r="B18" s="472"/>
      <c r="C18" s="434"/>
      <c r="D18" s="434"/>
      <c r="E18" s="469" t="s">
        <v>325</v>
      </c>
      <c r="F18" s="240" t="s">
        <v>309</v>
      </c>
      <c r="G18" s="240" t="s">
        <v>310</v>
      </c>
      <c r="H18" s="361" t="s">
        <v>328</v>
      </c>
      <c r="I18" s="108">
        <f>246/270</f>
        <v>0.91111111111111109</v>
      </c>
      <c r="J18" s="109"/>
      <c r="K18" s="366"/>
      <c r="L18" s="227">
        <v>43466</v>
      </c>
      <c r="M18" s="228">
        <v>43830</v>
      </c>
      <c r="N18" s="363" t="s">
        <v>333</v>
      </c>
    </row>
    <row r="19" spans="2:14" s="7" customFormat="1" ht="156.75" customHeight="1">
      <c r="B19" s="472"/>
      <c r="C19" s="434"/>
      <c r="D19" s="434"/>
      <c r="E19" s="469"/>
      <c r="F19" s="240" t="s">
        <v>311</v>
      </c>
      <c r="G19" s="240" t="s">
        <v>474</v>
      </c>
      <c r="H19" s="361" t="s">
        <v>329</v>
      </c>
      <c r="I19" s="226">
        <f>1516/1756</f>
        <v>0.86332574031890663</v>
      </c>
      <c r="J19" s="108"/>
      <c r="K19" s="366"/>
      <c r="L19" s="227">
        <v>43466</v>
      </c>
      <c r="M19" s="228">
        <v>43830</v>
      </c>
      <c r="N19" s="363" t="s">
        <v>334</v>
      </c>
    </row>
    <row r="20" spans="2:14" s="7" customFormat="1" ht="78.75" customHeight="1">
      <c r="B20" s="472"/>
      <c r="C20" s="434"/>
      <c r="D20" s="434"/>
      <c r="E20" s="469"/>
      <c r="F20" s="240" t="s">
        <v>312</v>
      </c>
      <c r="G20" s="240" t="s">
        <v>313</v>
      </c>
      <c r="H20" s="150">
        <v>100</v>
      </c>
      <c r="I20" s="211">
        <f>2/2</f>
        <v>1</v>
      </c>
      <c r="J20" s="161"/>
      <c r="K20" s="366" t="s">
        <v>475</v>
      </c>
      <c r="L20" s="227">
        <v>43466</v>
      </c>
      <c r="M20" s="228">
        <v>43830</v>
      </c>
      <c r="N20" s="363" t="s">
        <v>334</v>
      </c>
    </row>
    <row r="21" spans="2:14" s="7" customFormat="1" ht="51.75" customHeight="1">
      <c r="B21" s="472"/>
      <c r="C21" s="434"/>
      <c r="D21" s="434"/>
      <c r="E21" s="469"/>
      <c r="F21" s="240" t="s">
        <v>314</v>
      </c>
      <c r="G21" s="240" t="s">
        <v>315</v>
      </c>
      <c r="H21" s="57">
        <v>100</v>
      </c>
      <c r="I21" s="211">
        <f>6/6</f>
        <v>1</v>
      </c>
      <c r="J21" s="162" t="s">
        <v>476</v>
      </c>
      <c r="K21" s="366" t="s">
        <v>477</v>
      </c>
      <c r="L21" s="227">
        <v>43466</v>
      </c>
      <c r="M21" s="228">
        <v>43830</v>
      </c>
      <c r="N21" s="363" t="s">
        <v>337</v>
      </c>
    </row>
    <row r="22" spans="2:14" s="52" customFormat="1" ht="51.75" customHeight="1">
      <c r="B22" s="472"/>
      <c r="C22" s="434"/>
      <c r="D22" s="434"/>
      <c r="E22" s="434" t="s">
        <v>326</v>
      </c>
      <c r="F22" s="240" t="s">
        <v>316</v>
      </c>
      <c r="G22" s="240" t="s">
        <v>330</v>
      </c>
      <c r="H22" s="163">
        <v>14</v>
      </c>
      <c r="I22" s="211">
        <f>5/14</f>
        <v>0.35714285714285715</v>
      </c>
      <c r="J22" s="162" t="s">
        <v>478</v>
      </c>
      <c r="K22" s="366" t="s">
        <v>479</v>
      </c>
      <c r="L22" s="227">
        <v>43466</v>
      </c>
      <c r="M22" s="228">
        <v>43830</v>
      </c>
      <c r="N22" s="363" t="s">
        <v>337</v>
      </c>
    </row>
    <row r="23" spans="2:14" s="52" customFormat="1" ht="69.75" customHeight="1">
      <c r="B23" s="472"/>
      <c r="C23" s="434"/>
      <c r="D23" s="434"/>
      <c r="E23" s="434"/>
      <c r="F23" s="240" t="s">
        <v>332</v>
      </c>
      <c r="G23" s="240" t="s">
        <v>347</v>
      </c>
      <c r="H23" s="361">
        <v>2</v>
      </c>
      <c r="I23" s="161" t="s">
        <v>480</v>
      </c>
      <c r="J23" s="110" t="s">
        <v>480</v>
      </c>
      <c r="K23" s="366" t="s">
        <v>481</v>
      </c>
      <c r="L23" s="227">
        <v>43466</v>
      </c>
      <c r="M23" s="228">
        <v>43830</v>
      </c>
      <c r="N23" s="363" t="s">
        <v>337</v>
      </c>
    </row>
    <row r="24" spans="2:14" s="7" customFormat="1" ht="73.5" customHeight="1">
      <c r="B24" s="472"/>
      <c r="C24" s="434"/>
      <c r="D24" s="434"/>
      <c r="E24" s="434"/>
      <c r="F24" s="240" t="s">
        <v>331</v>
      </c>
      <c r="G24" s="240" t="s">
        <v>562</v>
      </c>
      <c r="H24" s="361">
        <v>4</v>
      </c>
      <c r="I24" s="211">
        <f>1/4</f>
        <v>0.25</v>
      </c>
      <c r="J24" s="110" t="s">
        <v>482</v>
      </c>
      <c r="K24" s="366" t="s">
        <v>483</v>
      </c>
      <c r="L24" s="227">
        <v>43466</v>
      </c>
      <c r="M24" s="228">
        <v>43830</v>
      </c>
      <c r="N24" s="363" t="s">
        <v>337</v>
      </c>
    </row>
    <row r="25" spans="2:14" s="7" customFormat="1" ht="144.75" customHeight="1" thickBot="1">
      <c r="B25" s="473"/>
      <c r="C25" s="539"/>
      <c r="D25" s="539"/>
      <c r="E25" s="539"/>
      <c r="F25" s="112" t="s">
        <v>317</v>
      </c>
      <c r="G25" s="112" t="s">
        <v>318</v>
      </c>
      <c r="H25" s="362">
        <v>12</v>
      </c>
      <c r="I25" s="213">
        <f>3/12</f>
        <v>0.25</v>
      </c>
      <c r="J25" s="115" t="s">
        <v>484</v>
      </c>
      <c r="K25" s="116" t="s">
        <v>485</v>
      </c>
      <c r="L25" s="117">
        <v>43466</v>
      </c>
      <c r="M25" s="118">
        <v>43830</v>
      </c>
      <c r="N25" s="364" t="s">
        <v>337</v>
      </c>
    </row>
    <row r="26" spans="2:14" ht="168" customHeight="1" thickBot="1">
      <c r="B26" s="367" t="s">
        <v>216</v>
      </c>
      <c r="C26" s="368" t="s">
        <v>109</v>
      </c>
      <c r="D26" s="369" t="s">
        <v>110</v>
      </c>
      <c r="E26" s="370" t="s">
        <v>320</v>
      </c>
      <c r="F26" s="371" t="s">
        <v>319</v>
      </c>
      <c r="G26" s="372" t="s">
        <v>169</v>
      </c>
      <c r="H26" s="373">
        <v>1</v>
      </c>
      <c r="I26" s="374">
        <f>1/1</f>
        <v>1</v>
      </c>
      <c r="J26" s="375" t="s">
        <v>486</v>
      </c>
      <c r="K26" s="376" t="s">
        <v>468</v>
      </c>
      <c r="L26" s="377">
        <v>43466</v>
      </c>
      <c r="M26" s="378">
        <v>43830</v>
      </c>
      <c r="N26" s="379" t="s">
        <v>337</v>
      </c>
    </row>
    <row r="27" spans="2:14" ht="24.75" customHeight="1">
      <c r="G27" s="69"/>
      <c r="I27" s="82">
        <f>AVERAGE(I13:I26)</f>
        <v>0.7230861878356184</v>
      </c>
      <c r="J27" s="4"/>
      <c r="M27" s="146"/>
      <c r="N27" s="146" t="s">
        <v>7</v>
      </c>
    </row>
    <row r="28" spans="2:14" ht="24.75" customHeight="1"/>
    <row r="29" spans="2:14" ht="24.75" customHeight="1"/>
    <row r="30" spans="2:14" ht="24.75" customHeight="1"/>
    <row r="31" spans="2:14" ht="24.75" customHeight="1"/>
    <row r="32" spans="2:14" ht="24.75" customHeight="1"/>
  </sheetData>
  <mergeCells count="27">
    <mergeCell ref="L11:L12"/>
    <mergeCell ref="M11:M12"/>
    <mergeCell ref="N11:N12"/>
    <mergeCell ref="B13:B25"/>
    <mergeCell ref="C13:C25"/>
    <mergeCell ref="D13:D25"/>
    <mergeCell ref="E13:E17"/>
    <mergeCell ref="E18:E21"/>
    <mergeCell ref="E22:E25"/>
    <mergeCell ref="K11:K12"/>
    <mergeCell ref="J11:J12"/>
    <mergeCell ref="A1:A15"/>
    <mergeCell ref="B5:K5"/>
    <mergeCell ref="B6:K6"/>
    <mergeCell ref="B7:G7"/>
    <mergeCell ref="B8:H8"/>
    <mergeCell ref="B9:K9"/>
    <mergeCell ref="B10:K10"/>
    <mergeCell ref="B11:B12"/>
    <mergeCell ref="B1:C4"/>
    <mergeCell ref="C11:C12"/>
    <mergeCell ref="E11:E12"/>
    <mergeCell ref="D11:D12"/>
    <mergeCell ref="F11:F12"/>
    <mergeCell ref="G11:G12"/>
    <mergeCell ref="H11:H12"/>
    <mergeCell ref="D1:M4"/>
  </mergeCells>
  <pageMargins left="1.3779527559055118" right="0.70866141732283472" top="0.74803149606299213" bottom="0.74803149606299213" header="0.31496062992125984" footer="0.31496062992125984"/>
  <pageSetup paperSize="5" scale="60" orientation="landscape" horizontalDpi="0" verticalDpi="0"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25"/>
  <sheetViews>
    <sheetView topLeftCell="D14" zoomScale="70" zoomScaleNormal="70" workbookViewId="0">
      <selection activeCell="M16" sqref="M16"/>
    </sheetView>
  </sheetViews>
  <sheetFormatPr baseColWidth="10" defaultRowHeight="12"/>
  <cols>
    <col min="1" max="1" width="11.42578125" style="4"/>
    <col min="2" max="2" width="28" style="4" customWidth="1"/>
    <col min="3" max="4" width="29.140625" style="4" customWidth="1"/>
    <col min="5" max="5" width="30.140625" style="4" customWidth="1"/>
    <col min="6" max="6" width="27.5703125" style="4" customWidth="1"/>
    <col min="7" max="7" width="29.140625" style="4" customWidth="1"/>
    <col min="8" max="8" width="10" style="4" customWidth="1"/>
    <col min="9" max="9" width="11.7109375" style="4" customWidth="1"/>
    <col min="10" max="10" width="14.28515625" style="4" customWidth="1"/>
    <col min="11" max="248" width="11.42578125" style="4"/>
    <col min="249" max="249" width="14.42578125" style="4" customWidth="1"/>
    <col min="250" max="250" width="22.140625" style="4" customWidth="1"/>
    <col min="251" max="251" width="16.85546875" style="4" customWidth="1"/>
    <col min="252" max="252" width="22.7109375" style="4" customWidth="1"/>
    <col min="253" max="253" width="20.28515625" style="4" customWidth="1"/>
    <col min="254" max="254" width="22.42578125" style="4" customWidth="1"/>
    <col min="255" max="255" width="25.42578125" style="4" customWidth="1"/>
    <col min="256" max="256" width="10" style="4" customWidth="1"/>
    <col min="257" max="257" width="15.28515625" style="4" customWidth="1"/>
    <col min="258" max="262" width="0" style="4" hidden="1" customWidth="1"/>
    <col min="263" max="263" width="13.85546875" style="4" customWidth="1"/>
    <col min="264" max="264" width="20.42578125" style="4" customWidth="1"/>
    <col min="265" max="504" width="11.42578125" style="4"/>
    <col min="505" max="505" width="14.42578125" style="4" customWidth="1"/>
    <col min="506" max="506" width="22.140625" style="4" customWidth="1"/>
    <col min="507" max="507" width="16.85546875" style="4" customWidth="1"/>
    <col min="508" max="508" width="22.7109375" style="4" customWidth="1"/>
    <col min="509" max="509" width="20.28515625" style="4" customWidth="1"/>
    <col min="510" max="510" width="22.42578125" style="4" customWidth="1"/>
    <col min="511" max="511" width="25.42578125" style="4" customWidth="1"/>
    <col min="512" max="512" width="10" style="4" customWidth="1"/>
    <col min="513" max="513" width="15.28515625" style="4" customWidth="1"/>
    <col min="514" max="518" width="0" style="4" hidden="1" customWidth="1"/>
    <col min="519" max="519" width="13.85546875" style="4" customWidth="1"/>
    <col min="520" max="520" width="20.42578125" style="4" customWidth="1"/>
    <col min="521" max="760" width="11.42578125" style="4"/>
    <col min="761" max="761" width="14.42578125" style="4" customWidth="1"/>
    <col min="762" max="762" width="22.140625" style="4" customWidth="1"/>
    <col min="763" max="763" width="16.85546875" style="4" customWidth="1"/>
    <col min="764" max="764" width="22.7109375" style="4" customWidth="1"/>
    <col min="765" max="765" width="20.28515625" style="4" customWidth="1"/>
    <col min="766" max="766" width="22.42578125" style="4" customWidth="1"/>
    <col min="767" max="767" width="25.42578125" style="4" customWidth="1"/>
    <col min="768" max="768" width="10" style="4" customWidth="1"/>
    <col min="769" max="769" width="15.28515625" style="4" customWidth="1"/>
    <col min="770" max="774" width="0" style="4" hidden="1" customWidth="1"/>
    <col min="775" max="775" width="13.85546875" style="4" customWidth="1"/>
    <col min="776" max="776" width="20.42578125" style="4" customWidth="1"/>
    <col min="777" max="1016" width="11.42578125" style="4"/>
    <col min="1017" max="1017" width="14.42578125" style="4" customWidth="1"/>
    <col min="1018" max="1018" width="22.140625" style="4" customWidth="1"/>
    <col min="1019" max="1019" width="16.85546875" style="4" customWidth="1"/>
    <col min="1020" max="1020" width="22.7109375" style="4" customWidth="1"/>
    <col min="1021" max="1021" width="20.28515625" style="4" customWidth="1"/>
    <col min="1022" max="1022" width="22.42578125" style="4" customWidth="1"/>
    <col min="1023" max="1023" width="25.42578125" style="4" customWidth="1"/>
    <col min="1024" max="1024" width="10" style="4" customWidth="1"/>
    <col min="1025" max="1025" width="15.28515625" style="4" customWidth="1"/>
    <col min="1026" max="1030" width="0" style="4" hidden="1" customWidth="1"/>
    <col min="1031" max="1031" width="13.85546875" style="4" customWidth="1"/>
    <col min="1032" max="1032" width="20.42578125" style="4" customWidth="1"/>
    <col min="1033" max="1272" width="11.42578125" style="4"/>
    <col min="1273" max="1273" width="14.42578125" style="4" customWidth="1"/>
    <col min="1274" max="1274" width="22.140625" style="4" customWidth="1"/>
    <col min="1275" max="1275" width="16.85546875" style="4" customWidth="1"/>
    <col min="1276" max="1276" width="22.7109375" style="4" customWidth="1"/>
    <col min="1277" max="1277" width="20.28515625" style="4" customWidth="1"/>
    <col min="1278" max="1278" width="22.42578125" style="4" customWidth="1"/>
    <col min="1279" max="1279" width="25.42578125" style="4" customWidth="1"/>
    <col min="1280" max="1280" width="10" style="4" customWidth="1"/>
    <col min="1281" max="1281" width="15.28515625" style="4" customWidth="1"/>
    <col min="1282" max="1286" width="0" style="4" hidden="1" customWidth="1"/>
    <col min="1287" max="1287" width="13.85546875" style="4" customWidth="1"/>
    <col min="1288" max="1288" width="20.42578125" style="4" customWidth="1"/>
    <col min="1289" max="1528" width="11.42578125" style="4"/>
    <col min="1529" max="1529" width="14.42578125" style="4" customWidth="1"/>
    <col min="1530" max="1530" width="22.140625" style="4" customWidth="1"/>
    <col min="1531" max="1531" width="16.85546875" style="4" customWidth="1"/>
    <col min="1532" max="1532" width="22.7109375" style="4" customWidth="1"/>
    <col min="1533" max="1533" width="20.28515625" style="4" customWidth="1"/>
    <col min="1534" max="1534" width="22.42578125" style="4" customWidth="1"/>
    <col min="1535" max="1535" width="25.42578125" style="4" customWidth="1"/>
    <col min="1536" max="1536" width="10" style="4" customWidth="1"/>
    <col min="1537" max="1537" width="15.28515625" style="4" customWidth="1"/>
    <col min="1538" max="1542" width="0" style="4" hidden="1" customWidth="1"/>
    <col min="1543" max="1543" width="13.85546875" style="4" customWidth="1"/>
    <col min="1544" max="1544" width="20.42578125" style="4" customWidth="1"/>
    <col min="1545" max="1784" width="11.42578125" style="4"/>
    <col min="1785" max="1785" width="14.42578125" style="4" customWidth="1"/>
    <col min="1786" max="1786" width="22.140625" style="4" customWidth="1"/>
    <col min="1787" max="1787" width="16.85546875" style="4" customWidth="1"/>
    <col min="1788" max="1788" width="22.7109375" style="4" customWidth="1"/>
    <col min="1789" max="1789" width="20.28515625" style="4" customWidth="1"/>
    <col min="1790" max="1790" width="22.42578125" style="4" customWidth="1"/>
    <col min="1791" max="1791" width="25.42578125" style="4" customWidth="1"/>
    <col min="1792" max="1792" width="10" style="4" customWidth="1"/>
    <col min="1793" max="1793" width="15.28515625" style="4" customWidth="1"/>
    <col min="1794" max="1798" width="0" style="4" hidden="1" customWidth="1"/>
    <col min="1799" max="1799" width="13.85546875" style="4" customWidth="1"/>
    <col min="1800" max="1800" width="20.42578125" style="4" customWidth="1"/>
    <col min="1801" max="2040" width="11.42578125" style="4"/>
    <col min="2041" max="2041" width="14.42578125" style="4" customWidth="1"/>
    <col min="2042" max="2042" width="22.140625" style="4" customWidth="1"/>
    <col min="2043" max="2043" width="16.85546875" style="4" customWidth="1"/>
    <col min="2044" max="2044" width="22.7109375" style="4" customWidth="1"/>
    <col min="2045" max="2045" width="20.28515625" style="4" customWidth="1"/>
    <col min="2046" max="2046" width="22.42578125" style="4" customWidth="1"/>
    <col min="2047" max="2047" width="25.42578125" style="4" customWidth="1"/>
    <col min="2048" max="2048" width="10" style="4" customWidth="1"/>
    <col min="2049" max="2049" width="15.28515625" style="4" customWidth="1"/>
    <col min="2050" max="2054" width="0" style="4" hidden="1" customWidth="1"/>
    <col min="2055" max="2055" width="13.85546875" style="4" customWidth="1"/>
    <col min="2056" max="2056" width="20.42578125" style="4" customWidth="1"/>
    <col min="2057" max="2296" width="11.42578125" style="4"/>
    <col min="2297" max="2297" width="14.42578125" style="4" customWidth="1"/>
    <col min="2298" max="2298" width="22.140625" style="4" customWidth="1"/>
    <col min="2299" max="2299" width="16.85546875" style="4" customWidth="1"/>
    <col min="2300" max="2300" width="22.7109375" style="4" customWidth="1"/>
    <col min="2301" max="2301" width="20.28515625" style="4" customWidth="1"/>
    <col min="2302" max="2302" width="22.42578125" style="4" customWidth="1"/>
    <col min="2303" max="2303" width="25.42578125" style="4" customWidth="1"/>
    <col min="2304" max="2304" width="10" style="4" customWidth="1"/>
    <col min="2305" max="2305" width="15.28515625" style="4" customWidth="1"/>
    <col min="2306" max="2310" width="0" style="4" hidden="1" customWidth="1"/>
    <col min="2311" max="2311" width="13.85546875" style="4" customWidth="1"/>
    <col min="2312" max="2312" width="20.42578125" style="4" customWidth="1"/>
    <col min="2313" max="2552" width="11.42578125" style="4"/>
    <col min="2553" max="2553" width="14.42578125" style="4" customWidth="1"/>
    <col min="2554" max="2554" width="22.140625" style="4" customWidth="1"/>
    <col min="2555" max="2555" width="16.85546875" style="4" customWidth="1"/>
    <col min="2556" max="2556" width="22.7109375" style="4" customWidth="1"/>
    <col min="2557" max="2557" width="20.28515625" style="4" customWidth="1"/>
    <col min="2558" max="2558" width="22.42578125" style="4" customWidth="1"/>
    <col min="2559" max="2559" width="25.42578125" style="4" customWidth="1"/>
    <col min="2560" max="2560" width="10" style="4" customWidth="1"/>
    <col min="2561" max="2561" width="15.28515625" style="4" customWidth="1"/>
    <col min="2562" max="2566" width="0" style="4" hidden="1" customWidth="1"/>
    <col min="2567" max="2567" width="13.85546875" style="4" customWidth="1"/>
    <col min="2568" max="2568" width="20.42578125" style="4" customWidth="1"/>
    <col min="2569" max="2808" width="11.42578125" style="4"/>
    <col min="2809" max="2809" width="14.42578125" style="4" customWidth="1"/>
    <col min="2810" max="2810" width="22.140625" style="4" customWidth="1"/>
    <col min="2811" max="2811" width="16.85546875" style="4" customWidth="1"/>
    <col min="2812" max="2812" width="22.7109375" style="4" customWidth="1"/>
    <col min="2813" max="2813" width="20.28515625" style="4" customWidth="1"/>
    <col min="2814" max="2814" width="22.42578125" style="4" customWidth="1"/>
    <col min="2815" max="2815" width="25.42578125" style="4" customWidth="1"/>
    <col min="2816" max="2816" width="10" style="4" customWidth="1"/>
    <col min="2817" max="2817" width="15.28515625" style="4" customWidth="1"/>
    <col min="2818" max="2822" width="0" style="4" hidden="1" customWidth="1"/>
    <col min="2823" max="2823" width="13.85546875" style="4" customWidth="1"/>
    <col min="2824" max="2824" width="20.42578125" style="4" customWidth="1"/>
    <col min="2825" max="3064" width="11.42578125" style="4"/>
    <col min="3065" max="3065" width="14.42578125" style="4" customWidth="1"/>
    <col min="3066" max="3066" width="22.140625" style="4" customWidth="1"/>
    <col min="3067" max="3067" width="16.85546875" style="4" customWidth="1"/>
    <col min="3068" max="3068" width="22.7109375" style="4" customWidth="1"/>
    <col min="3069" max="3069" width="20.28515625" style="4" customWidth="1"/>
    <col min="3070" max="3070" width="22.42578125" style="4" customWidth="1"/>
    <col min="3071" max="3071" width="25.42578125" style="4" customWidth="1"/>
    <col min="3072" max="3072" width="10" style="4" customWidth="1"/>
    <col min="3073" max="3073" width="15.28515625" style="4" customWidth="1"/>
    <col min="3074" max="3078" width="0" style="4" hidden="1" customWidth="1"/>
    <col min="3079" max="3079" width="13.85546875" style="4" customWidth="1"/>
    <col min="3080" max="3080" width="20.42578125" style="4" customWidth="1"/>
    <col min="3081" max="3320" width="11.42578125" style="4"/>
    <col min="3321" max="3321" width="14.42578125" style="4" customWidth="1"/>
    <col min="3322" max="3322" width="22.140625" style="4" customWidth="1"/>
    <col min="3323" max="3323" width="16.85546875" style="4" customWidth="1"/>
    <col min="3324" max="3324" width="22.7109375" style="4" customWidth="1"/>
    <col min="3325" max="3325" width="20.28515625" style="4" customWidth="1"/>
    <col min="3326" max="3326" width="22.42578125" style="4" customWidth="1"/>
    <col min="3327" max="3327" width="25.42578125" style="4" customWidth="1"/>
    <col min="3328" max="3328" width="10" style="4" customWidth="1"/>
    <col min="3329" max="3329" width="15.28515625" style="4" customWidth="1"/>
    <col min="3330" max="3334" width="0" style="4" hidden="1" customWidth="1"/>
    <col min="3335" max="3335" width="13.85546875" style="4" customWidth="1"/>
    <col min="3336" max="3336" width="20.42578125" style="4" customWidth="1"/>
    <col min="3337" max="3576" width="11.42578125" style="4"/>
    <col min="3577" max="3577" width="14.42578125" style="4" customWidth="1"/>
    <col min="3578" max="3578" width="22.140625" style="4" customWidth="1"/>
    <col min="3579" max="3579" width="16.85546875" style="4" customWidth="1"/>
    <col min="3580" max="3580" width="22.7109375" style="4" customWidth="1"/>
    <col min="3581" max="3581" width="20.28515625" style="4" customWidth="1"/>
    <col min="3582" max="3582" width="22.42578125" style="4" customWidth="1"/>
    <col min="3583" max="3583" width="25.42578125" style="4" customWidth="1"/>
    <col min="3584" max="3584" width="10" style="4" customWidth="1"/>
    <col min="3585" max="3585" width="15.28515625" style="4" customWidth="1"/>
    <col min="3586" max="3590" width="0" style="4" hidden="1" customWidth="1"/>
    <col min="3591" max="3591" width="13.85546875" style="4" customWidth="1"/>
    <col min="3592" max="3592" width="20.42578125" style="4" customWidth="1"/>
    <col min="3593" max="3832" width="11.42578125" style="4"/>
    <col min="3833" max="3833" width="14.42578125" style="4" customWidth="1"/>
    <col min="3834" max="3834" width="22.140625" style="4" customWidth="1"/>
    <col min="3835" max="3835" width="16.85546875" style="4" customWidth="1"/>
    <col min="3836" max="3836" width="22.7109375" style="4" customWidth="1"/>
    <col min="3837" max="3837" width="20.28515625" style="4" customWidth="1"/>
    <col min="3838" max="3838" width="22.42578125" style="4" customWidth="1"/>
    <col min="3839" max="3839" width="25.42578125" style="4" customWidth="1"/>
    <col min="3840" max="3840" width="10" style="4" customWidth="1"/>
    <col min="3841" max="3841" width="15.28515625" style="4" customWidth="1"/>
    <col min="3842" max="3846" width="0" style="4" hidden="1" customWidth="1"/>
    <col min="3847" max="3847" width="13.85546875" style="4" customWidth="1"/>
    <col min="3848" max="3848" width="20.42578125" style="4" customWidth="1"/>
    <col min="3849" max="4088" width="11.42578125" style="4"/>
    <col min="4089" max="4089" width="14.42578125" style="4" customWidth="1"/>
    <col min="4090" max="4090" width="22.140625" style="4" customWidth="1"/>
    <col min="4091" max="4091" width="16.85546875" style="4" customWidth="1"/>
    <col min="4092" max="4092" width="22.7109375" style="4" customWidth="1"/>
    <col min="4093" max="4093" width="20.28515625" style="4" customWidth="1"/>
    <col min="4094" max="4094" width="22.42578125" style="4" customWidth="1"/>
    <col min="4095" max="4095" width="25.42578125" style="4" customWidth="1"/>
    <col min="4096" max="4096" width="10" style="4" customWidth="1"/>
    <col min="4097" max="4097" width="15.28515625" style="4" customWidth="1"/>
    <col min="4098" max="4102" width="0" style="4" hidden="1" customWidth="1"/>
    <col min="4103" max="4103" width="13.85546875" style="4" customWidth="1"/>
    <col min="4104" max="4104" width="20.42578125" style="4" customWidth="1"/>
    <col min="4105" max="4344" width="11.42578125" style="4"/>
    <col min="4345" max="4345" width="14.42578125" style="4" customWidth="1"/>
    <col min="4346" max="4346" width="22.140625" style="4" customWidth="1"/>
    <col min="4347" max="4347" width="16.85546875" style="4" customWidth="1"/>
    <col min="4348" max="4348" width="22.7109375" style="4" customWidth="1"/>
    <col min="4349" max="4349" width="20.28515625" style="4" customWidth="1"/>
    <col min="4350" max="4350" width="22.42578125" style="4" customWidth="1"/>
    <col min="4351" max="4351" width="25.42578125" style="4" customWidth="1"/>
    <col min="4352" max="4352" width="10" style="4" customWidth="1"/>
    <col min="4353" max="4353" width="15.28515625" style="4" customWidth="1"/>
    <col min="4354" max="4358" width="0" style="4" hidden="1" customWidth="1"/>
    <col min="4359" max="4359" width="13.85546875" style="4" customWidth="1"/>
    <col min="4360" max="4360" width="20.42578125" style="4" customWidth="1"/>
    <col min="4361" max="4600" width="11.42578125" style="4"/>
    <col min="4601" max="4601" width="14.42578125" style="4" customWidth="1"/>
    <col min="4602" max="4602" width="22.140625" style="4" customWidth="1"/>
    <col min="4603" max="4603" width="16.85546875" style="4" customWidth="1"/>
    <col min="4604" max="4604" width="22.7109375" style="4" customWidth="1"/>
    <col min="4605" max="4605" width="20.28515625" style="4" customWidth="1"/>
    <col min="4606" max="4606" width="22.42578125" style="4" customWidth="1"/>
    <col min="4607" max="4607" width="25.42578125" style="4" customWidth="1"/>
    <col min="4608" max="4608" width="10" style="4" customWidth="1"/>
    <col min="4609" max="4609" width="15.28515625" style="4" customWidth="1"/>
    <col min="4610" max="4614" width="0" style="4" hidden="1" customWidth="1"/>
    <col min="4615" max="4615" width="13.85546875" style="4" customWidth="1"/>
    <col min="4616" max="4616" width="20.42578125" style="4" customWidth="1"/>
    <col min="4617" max="4856" width="11.42578125" style="4"/>
    <col min="4857" max="4857" width="14.42578125" style="4" customWidth="1"/>
    <col min="4858" max="4858" width="22.140625" style="4" customWidth="1"/>
    <col min="4859" max="4859" width="16.85546875" style="4" customWidth="1"/>
    <col min="4860" max="4860" width="22.7109375" style="4" customWidth="1"/>
    <col min="4861" max="4861" width="20.28515625" style="4" customWidth="1"/>
    <col min="4862" max="4862" width="22.42578125" style="4" customWidth="1"/>
    <col min="4863" max="4863" width="25.42578125" style="4" customWidth="1"/>
    <col min="4864" max="4864" width="10" style="4" customWidth="1"/>
    <col min="4865" max="4865" width="15.28515625" style="4" customWidth="1"/>
    <col min="4866" max="4870" width="0" style="4" hidden="1" customWidth="1"/>
    <col min="4871" max="4871" width="13.85546875" style="4" customWidth="1"/>
    <col min="4872" max="4872" width="20.42578125" style="4" customWidth="1"/>
    <col min="4873" max="5112" width="11.42578125" style="4"/>
    <col min="5113" max="5113" width="14.42578125" style="4" customWidth="1"/>
    <col min="5114" max="5114" width="22.140625" style="4" customWidth="1"/>
    <col min="5115" max="5115" width="16.85546875" style="4" customWidth="1"/>
    <col min="5116" max="5116" width="22.7109375" style="4" customWidth="1"/>
    <col min="5117" max="5117" width="20.28515625" style="4" customWidth="1"/>
    <col min="5118" max="5118" width="22.42578125" style="4" customWidth="1"/>
    <col min="5119" max="5119" width="25.42578125" style="4" customWidth="1"/>
    <col min="5120" max="5120" width="10" style="4" customWidth="1"/>
    <col min="5121" max="5121" width="15.28515625" style="4" customWidth="1"/>
    <col min="5122" max="5126" width="0" style="4" hidden="1" customWidth="1"/>
    <col min="5127" max="5127" width="13.85546875" style="4" customWidth="1"/>
    <col min="5128" max="5128" width="20.42578125" style="4" customWidth="1"/>
    <col min="5129" max="5368" width="11.42578125" style="4"/>
    <col min="5369" max="5369" width="14.42578125" style="4" customWidth="1"/>
    <col min="5370" max="5370" width="22.140625" style="4" customWidth="1"/>
    <col min="5371" max="5371" width="16.85546875" style="4" customWidth="1"/>
    <col min="5372" max="5372" width="22.7109375" style="4" customWidth="1"/>
    <col min="5373" max="5373" width="20.28515625" style="4" customWidth="1"/>
    <col min="5374" max="5374" width="22.42578125" style="4" customWidth="1"/>
    <col min="5375" max="5375" width="25.42578125" style="4" customWidth="1"/>
    <col min="5376" max="5376" width="10" style="4" customWidth="1"/>
    <col min="5377" max="5377" width="15.28515625" style="4" customWidth="1"/>
    <col min="5378" max="5382" width="0" style="4" hidden="1" customWidth="1"/>
    <col min="5383" max="5383" width="13.85546875" style="4" customWidth="1"/>
    <col min="5384" max="5384" width="20.42578125" style="4" customWidth="1"/>
    <col min="5385" max="5624" width="11.42578125" style="4"/>
    <col min="5625" max="5625" width="14.42578125" style="4" customWidth="1"/>
    <col min="5626" max="5626" width="22.140625" style="4" customWidth="1"/>
    <col min="5627" max="5627" width="16.85546875" style="4" customWidth="1"/>
    <col min="5628" max="5628" width="22.7109375" style="4" customWidth="1"/>
    <col min="5629" max="5629" width="20.28515625" style="4" customWidth="1"/>
    <col min="5630" max="5630" width="22.42578125" style="4" customWidth="1"/>
    <col min="5631" max="5631" width="25.42578125" style="4" customWidth="1"/>
    <col min="5632" max="5632" width="10" style="4" customWidth="1"/>
    <col min="5633" max="5633" width="15.28515625" style="4" customWidth="1"/>
    <col min="5634" max="5638" width="0" style="4" hidden="1" customWidth="1"/>
    <col min="5639" max="5639" width="13.85546875" style="4" customWidth="1"/>
    <col min="5640" max="5640" width="20.42578125" style="4" customWidth="1"/>
    <col min="5641" max="5880" width="11.42578125" style="4"/>
    <col min="5881" max="5881" width="14.42578125" style="4" customWidth="1"/>
    <col min="5882" max="5882" width="22.140625" style="4" customWidth="1"/>
    <col min="5883" max="5883" width="16.85546875" style="4" customWidth="1"/>
    <col min="5884" max="5884" width="22.7109375" style="4" customWidth="1"/>
    <col min="5885" max="5885" width="20.28515625" style="4" customWidth="1"/>
    <col min="5886" max="5886" width="22.42578125" style="4" customWidth="1"/>
    <col min="5887" max="5887" width="25.42578125" style="4" customWidth="1"/>
    <col min="5888" max="5888" width="10" style="4" customWidth="1"/>
    <col min="5889" max="5889" width="15.28515625" style="4" customWidth="1"/>
    <col min="5890" max="5894" width="0" style="4" hidden="1" customWidth="1"/>
    <col min="5895" max="5895" width="13.85546875" style="4" customWidth="1"/>
    <col min="5896" max="5896" width="20.42578125" style="4" customWidth="1"/>
    <col min="5897" max="6136" width="11.42578125" style="4"/>
    <col min="6137" max="6137" width="14.42578125" style="4" customWidth="1"/>
    <col min="6138" max="6138" width="22.140625" style="4" customWidth="1"/>
    <col min="6139" max="6139" width="16.85546875" style="4" customWidth="1"/>
    <col min="6140" max="6140" width="22.7109375" style="4" customWidth="1"/>
    <col min="6141" max="6141" width="20.28515625" style="4" customWidth="1"/>
    <col min="6142" max="6142" width="22.42578125" style="4" customWidth="1"/>
    <col min="6143" max="6143" width="25.42578125" style="4" customWidth="1"/>
    <col min="6144" max="6144" width="10" style="4" customWidth="1"/>
    <col min="6145" max="6145" width="15.28515625" style="4" customWidth="1"/>
    <col min="6146" max="6150" width="0" style="4" hidden="1" customWidth="1"/>
    <col min="6151" max="6151" width="13.85546875" style="4" customWidth="1"/>
    <col min="6152" max="6152" width="20.42578125" style="4" customWidth="1"/>
    <col min="6153" max="6392" width="11.42578125" style="4"/>
    <col min="6393" max="6393" width="14.42578125" style="4" customWidth="1"/>
    <col min="6394" max="6394" width="22.140625" style="4" customWidth="1"/>
    <col min="6395" max="6395" width="16.85546875" style="4" customWidth="1"/>
    <col min="6396" max="6396" width="22.7109375" style="4" customWidth="1"/>
    <col min="6397" max="6397" width="20.28515625" style="4" customWidth="1"/>
    <col min="6398" max="6398" width="22.42578125" style="4" customWidth="1"/>
    <col min="6399" max="6399" width="25.42578125" style="4" customWidth="1"/>
    <col min="6400" max="6400" width="10" style="4" customWidth="1"/>
    <col min="6401" max="6401" width="15.28515625" style="4" customWidth="1"/>
    <col min="6402" max="6406" width="0" style="4" hidden="1" customWidth="1"/>
    <col min="6407" max="6407" width="13.85546875" style="4" customWidth="1"/>
    <col min="6408" max="6408" width="20.42578125" style="4" customWidth="1"/>
    <col min="6409" max="6648" width="11.42578125" style="4"/>
    <col min="6649" max="6649" width="14.42578125" style="4" customWidth="1"/>
    <col min="6650" max="6650" width="22.140625" style="4" customWidth="1"/>
    <col min="6651" max="6651" width="16.85546875" style="4" customWidth="1"/>
    <col min="6652" max="6652" width="22.7109375" style="4" customWidth="1"/>
    <col min="6653" max="6653" width="20.28515625" style="4" customWidth="1"/>
    <col min="6654" max="6654" width="22.42578125" style="4" customWidth="1"/>
    <col min="6655" max="6655" width="25.42578125" style="4" customWidth="1"/>
    <col min="6656" max="6656" width="10" style="4" customWidth="1"/>
    <col min="6657" max="6657" width="15.28515625" style="4" customWidth="1"/>
    <col min="6658" max="6662" width="0" style="4" hidden="1" customWidth="1"/>
    <col min="6663" max="6663" width="13.85546875" style="4" customWidth="1"/>
    <col min="6664" max="6664" width="20.42578125" style="4" customWidth="1"/>
    <col min="6665" max="6904" width="11.42578125" style="4"/>
    <col min="6905" max="6905" width="14.42578125" style="4" customWidth="1"/>
    <col min="6906" max="6906" width="22.140625" style="4" customWidth="1"/>
    <col min="6907" max="6907" width="16.85546875" style="4" customWidth="1"/>
    <col min="6908" max="6908" width="22.7109375" style="4" customWidth="1"/>
    <col min="6909" max="6909" width="20.28515625" style="4" customWidth="1"/>
    <col min="6910" max="6910" width="22.42578125" style="4" customWidth="1"/>
    <col min="6911" max="6911" width="25.42578125" style="4" customWidth="1"/>
    <col min="6912" max="6912" width="10" style="4" customWidth="1"/>
    <col min="6913" max="6913" width="15.28515625" style="4" customWidth="1"/>
    <col min="6914" max="6918" width="0" style="4" hidden="1" customWidth="1"/>
    <col min="6919" max="6919" width="13.85546875" style="4" customWidth="1"/>
    <col min="6920" max="6920" width="20.42578125" style="4" customWidth="1"/>
    <col min="6921" max="7160" width="11.42578125" style="4"/>
    <col min="7161" max="7161" width="14.42578125" style="4" customWidth="1"/>
    <col min="7162" max="7162" width="22.140625" style="4" customWidth="1"/>
    <col min="7163" max="7163" width="16.85546875" style="4" customWidth="1"/>
    <col min="7164" max="7164" width="22.7109375" style="4" customWidth="1"/>
    <col min="7165" max="7165" width="20.28515625" style="4" customWidth="1"/>
    <col min="7166" max="7166" width="22.42578125" style="4" customWidth="1"/>
    <col min="7167" max="7167" width="25.42578125" style="4" customWidth="1"/>
    <col min="7168" max="7168" width="10" style="4" customWidth="1"/>
    <col min="7169" max="7169" width="15.28515625" style="4" customWidth="1"/>
    <col min="7170" max="7174" width="0" style="4" hidden="1" customWidth="1"/>
    <col min="7175" max="7175" width="13.85546875" style="4" customWidth="1"/>
    <col min="7176" max="7176" width="20.42578125" style="4" customWidth="1"/>
    <col min="7177" max="7416" width="11.42578125" style="4"/>
    <col min="7417" max="7417" width="14.42578125" style="4" customWidth="1"/>
    <col min="7418" max="7418" width="22.140625" style="4" customWidth="1"/>
    <col min="7419" max="7419" width="16.85546875" style="4" customWidth="1"/>
    <col min="7420" max="7420" width="22.7109375" style="4" customWidth="1"/>
    <col min="7421" max="7421" width="20.28515625" style="4" customWidth="1"/>
    <col min="7422" max="7422" width="22.42578125" style="4" customWidth="1"/>
    <col min="7423" max="7423" width="25.42578125" style="4" customWidth="1"/>
    <col min="7424" max="7424" width="10" style="4" customWidth="1"/>
    <col min="7425" max="7425" width="15.28515625" style="4" customWidth="1"/>
    <col min="7426" max="7430" width="0" style="4" hidden="1" customWidth="1"/>
    <col min="7431" max="7431" width="13.85546875" style="4" customWidth="1"/>
    <col min="7432" max="7432" width="20.42578125" style="4" customWidth="1"/>
    <col min="7433" max="7672" width="11.42578125" style="4"/>
    <col min="7673" max="7673" width="14.42578125" style="4" customWidth="1"/>
    <col min="7674" max="7674" width="22.140625" style="4" customWidth="1"/>
    <col min="7675" max="7675" width="16.85546875" style="4" customWidth="1"/>
    <col min="7676" max="7676" width="22.7109375" style="4" customWidth="1"/>
    <col min="7677" max="7677" width="20.28515625" style="4" customWidth="1"/>
    <col min="7678" max="7678" width="22.42578125" style="4" customWidth="1"/>
    <col min="7679" max="7679" width="25.42578125" style="4" customWidth="1"/>
    <col min="7680" max="7680" width="10" style="4" customWidth="1"/>
    <col min="7681" max="7681" width="15.28515625" style="4" customWidth="1"/>
    <col min="7682" max="7686" width="0" style="4" hidden="1" customWidth="1"/>
    <col min="7687" max="7687" width="13.85546875" style="4" customWidth="1"/>
    <col min="7688" max="7688" width="20.42578125" style="4" customWidth="1"/>
    <col min="7689" max="7928" width="11.42578125" style="4"/>
    <col min="7929" max="7929" width="14.42578125" style="4" customWidth="1"/>
    <col min="7930" max="7930" width="22.140625" style="4" customWidth="1"/>
    <col min="7931" max="7931" width="16.85546875" style="4" customWidth="1"/>
    <col min="7932" max="7932" width="22.7109375" style="4" customWidth="1"/>
    <col min="7933" max="7933" width="20.28515625" style="4" customWidth="1"/>
    <col min="7934" max="7934" width="22.42578125" style="4" customWidth="1"/>
    <col min="7935" max="7935" width="25.42578125" style="4" customWidth="1"/>
    <col min="7936" max="7936" width="10" style="4" customWidth="1"/>
    <col min="7937" max="7937" width="15.28515625" style="4" customWidth="1"/>
    <col min="7938" max="7942" width="0" style="4" hidden="1" customWidth="1"/>
    <col min="7943" max="7943" width="13.85546875" style="4" customWidth="1"/>
    <col min="7944" max="7944" width="20.42578125" style="4" customWidth="1"/>
    <col min="7945" max="8184" width="11.42578125" style="4"/>
    <col min="8185" max="8185" width="14.42578125" style="4" customWidth="1"/>
    <col min="8186" max="8186" width="22.140625" style="4" customWidth="1"/>
    <col min="8187" max="8187" width="16.85546875" style="4" customWidth="1"/>
    <col min="8188" max="8188" width="22.7109375" style="4" customWidth="1"/>
    <col min="8189" max="8189" width="20.28515625" style="4" customWidth="1"/>
    <col min="8190" max="8190" width="22.42578125" style="4" customWidth="1"/>
    <col min="8191" max="8191" width="25.42578125" style="4" customWidth="1"/>
    <col min="8192" max="8192" width="10" style="4" customWidth="1"/>
    <col min="8193" max="8193" width="15.28515625" style="4" customWidth="1"/>
    <col min="8194" max="8198" width="0" style="4" hidden="1" customWidth="1"/>
    <col min="8199" max="8199" width="13.85546875" style="4" customWidth="1"/>
    <col min="8200" max="8200" width="20.42578125" style="4" customWidth="1"/>
    <col min="8201" max="8440" width="11.42578125" style="4"/>
    <col min="8441" max="8441" width="14.42578125" style="4" customWidth="1"/>
    <col min="8442" max="8442" width="22.140625" style="4" customWidth="1"/>
    <col min="8443" max="8443" width="16.85546875" style="4" customWidth="1"/>
    <col min="8444" max="8444" width="22.7109375" style="4" customWidth="1"/>
    <col min="8445" max="8445" width="20.28515625" style="4" customWidth="1"/>
    <col min="8446" max="8446" width="22.42578125" style="4" customWidth="1"/>
    <col min="8447" max="8447" width="25.42578125" style="4" customWidth="1"/>
    <col min="8448" max="8448" width="10" style="4" customWidth="1"/>
    <col min="8449" max="8449" width="15.28515625" style="4" customWidth="1"/>
    <col min="8450" max="8454" width="0" style="4" hidden="1" customWidth="1"/>
    <col min="8455" max="8455" width="13.85546875" style="4" customWidth="1"/>
    <col min="8456" max="8456" width="20.42578125" style="4" customWidth="1"/>
    <col min="8457" max="8696" width="11.42578125" style="4"/>
    <col min="8697" max="8697" width="14.42578125" style="4" customWidth="1"/>
    <col min="8698" max="8698" width="22.140625" style="4" customWidth="1"/>
    <col min="8699" max="8699" width="16.85546875" style="4" customWidth="1"/>
    <col min="8700" max="8700" width="22.7109375" style="4" customWidth="1"/>
    <col min="8701" max="8701" width="20.28515625" style="4" customWidth="1"/>
    <col min="8702" max="8702" width="22.42578125" style="4" customWidth="1"/>
    <col min="8703" max="8703" width="25.42578125" style="4" customWidth="1"/>
    <col min="8704" max="8704" width="10" style="4" customWidth="1"/>
    <col min="8705" max="8705" width="15.28515625" style="4" customWidth="1"/>
    <col min="8706" max="8710" width="0" style="4" hidden="1" customWidth="1"/>
    <col min="8711" max="8711" width="13.85546875" style="4" customWidth="1"/>
    <col min="8712" max="8712" width="20.42578125" style="4" customWidth="1"/>
    <col min="8713" max="8952" width="11.42578125" style="4"/>
    <col min="8953" max="8953" width="14.42578125" style="4" customWidth="1"/>
    <col min="8954" max="8954" width="22.140625" style="4" customWidth="1"/>
    <col min="8955" max="8955" width="16.85546875" style="4" customWidth="1"/>
    <col min="8956" max="8956" width="22.7109375" style="4" customWidth="1"/>
    <col min="8957" max="8957" width="20.28515625" style="4" customWidth="1"/>
    <col min="8958" max="8958" width="22.42578125" style="4" customWidth="1"/>
    <col min="8959" max="8959" width="25.42578125" style="4" customWidth="1"/>
    <col min="8960" max="8960" width="10" style="4" customWidth="1"/>
    <col min="8961" max="8961" width="15.28515625" style="4" customWidth="1"/>
    <col min="8962" max="8966" width="0" style="4" hidden="1" customWidth="1"/>
    <col min="8967" max="8967" width="13.85546875" style="4" customWidth="1"/>
    <col min="8968" max="8968" width="20.42578125" style="4" customWidth="1"/>
    <col min="8969" max="9208" width="11.42578125" style="4"/>
    <col min="9209" max="9209" width="14.42578125" style="4" customWidth="1"/>
    <col min="9210" max="9210" width="22.140625" style="4" customWidth="1"/>
    <col min="9211" max="9211" width="16.85546875" style="4" customWidth="1"/>
    <col min="9212" max="9212" width="22.7109375" style="4" customWidth="1"/>
    <col min="9213" max="9213" width="20.28515625" style="4" customWidth="1"/>
    <col min="9214" max="9214" width="22.42578125" style="4" customWidth="1"/>
    <col min="9215" max="9215" width="25.42578125" style="4" customWidth="1"/>
    <col min="9216" max="9216" width="10" style="4" customWidth="1"/>
    <col min="9217" max="9217" width="15.28515625" style="4" customWidth="1"/>
    <col min="9218" max="9222" width="0" style="4" hidden="1" customWidth="1"/>
    <col min="9223" max="9223" width="13.85546875" style="4" customWidth="1"/>
    <col min="9224" max="9224" width="20.42578125" style="4" customWidth="1"/>
    <col min="9225" max="9464" width="11.42578125" style="4"/>
    <col min="9465" max="9465" width="14.42578125" style="4" customWidth="1"/>
    <col min="9466" max="9466" width="22.140625" style="4" customWidth="1"/>
    <col min="9467" max="9467" width="16.85546875" style="4" customWidth="1"/>
    <col min="9468" max="9468" width="22.7109375" style="4" customWidth="1"/>
    <col min="9469" max="9469" width="20.28515625" style="4" customWidth="1"/>
    <col min="9470" max="9470" width="22.42578125" style="4" customWidth="1"/>
    <col min="9471" max="9471" width="25.42578125" style="4" customWidth="1"/>
    <col min="9472" max="9472" width="10" style="4" customWidth="1"/>
    <col min="9473" max="9473" width="15.28515625" style="4" customWidth="1"/>
    <col min="9474" max="9478" width="0" style="4" hidden="1" customWidth="1"/>
    <col min="9479" max="9479" width="13.85546875" style="4" customWidth="1"/>
    <col min="9480" max="9480" width="20.42578125" style="4" customWidth="1"/>
    <col min="9481" max="9720" width="11.42578125" style="4"/>
    <col min="9721" max="9721" width="14.42578125" style="4" customWidth="1"/>
    <col min="9722" max="9722" width="22.140625" style="4" customWidth="1"/>
    <col min="9723" max="9723" width="16.85546875" style="4" customWidth="1"/>
    <col min="9724" max="9724" width="22.7109375" style="4" customWidth="1"/>
    <col min="9725" max="9725" width="20.28515625" style="4" customWidth="1"/>
    <col min="9726" max="9726" width="22.42578125" style="4" customWidth="1"/>
    <col min="9727" max="9727" width="25.42578125" style="4" customWidth="1"/>
    <col min="9728" max="9728" width="10" style="4" customWidth="1"/>
    <col min="9729" max="9729" width="15.28515625" style="4" customWidth="1"/>
    <col min="9730" max="9734" width="0" style="4" hidden="1" customWidth="1"/>
    <col min="9735" max="9735" width="13.85546875" style="4" customWidth="1"/>
    <col min="9736" max="9736" width="20.42578125" style="4" customWidth="1"/>
    <col min="9737" max="9976" width="11.42578125" style="4"/>
    <col min="9977" max="9977" width="14.42578125" style="4" customWidth="1"/>
    <col min="9978" max="9978" width="22.140625" style="4" customWidth="1"/>
    <col min="9979" max="9979" width="16.85546875" style="4" customWidth="1"/>
    <col min="9980" max="9980" width="22.7109375" style="4" customWidth="1"/>
    <col min="9981" max="9981" width="20.28515625" style="4" customWidth="1"/>
    <col min="9982" max="9982" width="22.42578125" style="4" customWidth="1"/>
    <col min="9983" max="9983" width="25.42578125" style="4" customWidth="1"/>
    <col min="9984" max="9984" width="10" style="4" customWidth="1"/>
    <col min="9985" max="9985" width="15.28515625" style="4" customWidth="1"/>
    <col min="9986" max="9990" width="0" style="4" hidden="1" customWidth="1"/>
    <col min="9991" max="9991" width="13.85546875" style="4" customWidth="1"/>
    <col min="9992" max="9992" width="20.42578125" style="4" customWidth="1"/>
    <col min="9993" max="10232" width="11.42578125" style="4"/>
    <col min="10233" max="10233" width="14.42578125" style="4" customWidth="1"/>
    <col min="10234" max="10234" width="22.140625" style="4" customWidth="1"/>
    <col min="10235" max="10235" width="16.85546875" style="4" customWidth="1"/>
    <col min="10236" max="10236" width="22.7109375" style="4" customWidth="1"/>
    <col min="10237" max="10237" width="20.28515625" style="4" customWidth="1"/>
    <col min="10238" max="10238" width="22.42578125" style="4" customWidth="1"/>
    <col min="10239" max="10239" width="25.42578125" style="4" customWidth="1"/>
    <col min="10240" max="10240" width="10" style="4" customWidth="1"/>
    <col min="10241" max="10241" width="15.28515625" style="4" customWidth="1"/>
    <col min="10242" max="10246" width="0" style="4" hidden="1" customWidth="1"/>
    <col min="10247" max="10247" width="13.85546875" style="4" customWidth="1"/>
    <col min="10248" max="10248" width="20.42578125" style="4" customWidth="1"/>
    <col min="10249" max="10488" width="11.42578125" style="4"/>
    <col min="10489" max="10489" width="14.42578125" style="4" customWidth="1"/>
    <col min="10490" max="10490" width="22.140625" style="4" customWidth="1"/>
    <col min="10491" max="10491" width="16.85546875" style="4" customWidth="1"/>
    <col min="10492" max="10492" width="22.7109375" style="4" customWidth="1"/>
    <col min="10493" max="10493" width="20.28515625" style="4" customWidth="1"/>
    <col min="10494" max="10494" width="22.42578125" style="4" customWidth="1"/>
    <col min="10495" max="10495" width="25.42578125" style="4" customWidth="1"/>
    <col min="10496" max="10496" width="10" style="4" customWidth="1"/>
    <col min="10497" max="10497" width="15.28515625" style="4" customWidth="1"/>
    <col min="10498" max="10502" width="0" style="4" hidden="1" customWidth="1"/>
    <col min="10503" max="10503" width="13.85546875" style="4" customWidth="1"/>
    <col min="10504" max="10504" width="20.42578125" style="4" customWidth="1"/>
    <col min="10505" max="10744" width="11.42578125" style="4"/>
    <col min="10745" max="10745" width="14.42578125" style="4" customWidth="1"/>
    <col min="10746" max="10746" width="22.140625" style="4" customWidth="1"/>
    <col min="10747" max="10747" width="16.85546875" style="4" customWidth="1"/>
    <col min="10748" max="10748" width="22.7109375" style="4" customWidth="1"/>
    <col min="10749" max="10749" width="20.28515625" style="4" customWidth="1"/>
    <col min="10750" max="10750" width="22.42578125" style="4" customWidth="1"/>
    <col min="10751" max="10751" width="25.42578125" style="4" customWidth="1"/>
    <col min="10752" max="10752" width="10" style="4" customWidth="1"/>
    <col min="10753" max="10753" width="15.28515625" style="4" customWidth="1"/>
    <col min="10754" max="10758" width="0" style="4" hidden="1" customWidth="1"/>
    <col min="10759" max="10759" width="13.85546875" style="4" customWidth="1"/>
    <col min="10760" max="10760" width="20.42578125" style="4" customWidth="1"/>
    <col min="10761" max="11000" width="11.42578125" style="4"/>
    <col min="11001" max="11001" width="14.42578125" style="4" customWidth="1"/>
    <col min="11002" max="11002" width="22.140625" style="4" customWidth="1"/>
    <col min="11003" max="11003" width="16.85546875" style="4" customWidth="1"/>
    <col min="11004" max="11004" width="22.7109375" style="4" customWidth="1"/>
    <col min="11005" max="11005" width="20.28515625" style="4" customWidth="1"/>
    <col min="11006" max="11006" width="22.42578125" style="4" customWidth="1"/>
    <col min="11007" max="11007" width="25.42578125" style="4" customWidth="1"/>
    <col min="11008" max="11008" width="10" style="4" customWidth="1"/>
    <col min="11009" max="11009" width="15.28515625" style="4" customWidth="1"/>
    <col min="11010" max="11014" width="0" style="4" hidden="1" customWidth="1"/>
    <col min="11015" max="11015" width="13.85546875" style="4" customWidth="1"/>
    <col min="11016" max="11016" width="20.42578125" style="4" customWidth="1"/>
    <col min="11017" max="11256" width="11.42578125" style="4"/>
    <col min="11257" max="11257" width="14.42578125" style="4" customWidth="1"/>
    <col min="11258" max="11258" width="22.140625" style="4" customWidth="1"/>
    <col min="11259" max="11259" width="16.85546875" style="4" customWidth="1"/>
    <col min="11260" max="11260" width="22.7109375" style="4" customWidth="1"/>
    <col min="11261" max="11261" width="20.28515625" style="4" customWidth="1"/>
    <col min="11262" max="11262" width="22.42578125" style="4" customWidth="1"/>
    <col min="11263" max="11263" width="25.42578125" style="4" customWidth="1"/>
    <col min="11264" max="11264" width="10" style="4" customWidth="1"/>
    <col min="11265" max="11265" width="15.28515625" style="4" customWidth="1"/>
    <col min="11266" max="11270" width="0" style="4" hidden="1" customWidth="1"/>
    <col min="11271" max="11271" width="13.85546875" style="4" customWidth="1"/>
    <col min="11272" max="11272" width="20.42578125" style="4" customWidth="1"/>
    <col min="11273" max="11512" width="11.42578125" style="4"/>
    <col min="11513" max="11513" width="14.42578125" style="4" customWidth="1"/>
    <col min="11514" max="11514" width="22.140625" style="4" customWidth="1"/>
    <col min="11515" max="11515" width="16.85546875" style="4" customWidth="1"/>
    <col min="11516" max="11516" width="22.7109375" style="4" customWidth="1"/>
    <col min="11517" max="11517" width="20.28515625" style="4" customWidth="1"/>
    <col min="11518" max="11518" width="22.42578125" style="4" customWidth="1"/>
    <col min="11519" max="11519" width="25.42578125" style="4" customWidth="1"/>
    <col min="11520" max="11520" width="10" style="4" customWidth="1"/>
    <col min="11521" max="11521" width="15.28515625" style="4" customWidth="1"/>
    <col min="11522" max="11526" width="0" style="4" hidden="1" customWidth="1"/>
    <col min="11527" max="11527" width="13.85546875" style="4" customWidth="1"/>
    <col min="11528" max="11528" width="20.42578125" style="4" customWidth="1"/>
    <col min="11529" max="11768" width="11.42578125" style="4"/>
    <col min="11769" max="11769" width="14.42578125" style="4" customWidth="1"/>
    <col min="11770" max="11770" width="22.140625" style="4" customWidth="1"/>
    <col min="11771" max="11771" width="16.85546875" style="4" customWidth="1"/>
    <col min="11772" max="11772" width="22.7109375" style="4" customWidth="1"/>
    <col min="11773" max="11773" width="20.28515625" style="4" customWidth="1"/>
    <col min="11774" max="11774" width="22.42578125" style="4" customWidth="1"/>
    <col min="11775" max="11775" width="25.42578125" style="4" customWidth="1"/>
    <col min="11776" max="11776" width="10" style="4" customWidth="1"/>
    <col min="11777" max="11777" width="15.28515625" style="4" customWidth="1"/>
    <col min="11778" max="11782" width="0" style="4" hidden="1" customWidth="1"/>
    <col min="11783" max="11783" width="13.85546875" style="4" customWidth="1"/>
    <col min="11784" max="11784" width="20.42578125" style="4" customWidth="1"/>
    <col min="11785" max="12024" width="11.42578125" style="4"/>
    <col min="12025" max="12025" width="14.42578125" style="4" customWidth="1"/>
    <col min="12026" max="12026" width="22.140625" style="4" customWidth="1"/>
    <col min="12027" max="12027" width="16.85546875" style="4" customWidth="1"/>
    <col min="12028" max="12028" width="22.7109375" style="4" customWidth="1"/>
    <col min="12029" max="12029" width="20.28515625" style="4" customWidth="1"/>
    <col min="12030" max="12030" width="22.42578125" style="4" customWidth="1"/>
    <col min="12031" max="12031" width="25.42578125" style="4" customWidth="1"/>
    <col min="12032" max="12032" width="10" style="4" customWidth="1"/>
    <col min="12033" max="12033" width="15.28515625" style="4" customWidth="1"/>
    <col min="12034" max="12038" width="0" style="4" hidden="1" customWidth="1"/>
    <col min="12039" max="12039" width="13.85546875" style="4" customWidth="1"/>
    <col min="12040" max="12040" width="20.42578125" style="4" customWidth="1"/>
    <col min="12041" max="12280" width="11.42578125" style="4"/>
    <col min="12281" max="12281" width="14.42578125" style="4" customWidth="1"/>
    <col min="12282" max="12282" width="22.140625" style="4" customWidth="1"/>
    <col min="12283" max="12283" width="16.85546875" style="4" customWidth="1"/>
    <col min="12284" max="12284" width="22.7109375" style="4" customWidth="1"/>
    <col min="12285" max="12285" width="20.28515625" style="4" customWidth="1"/>
    <col min="12286" max="12286" width="22.42578125" style="4" customWidth="1"/>
    <col min="12287" max="12287" width="25.42578125" style="4" customWidth="1"/>
    <col min="12288" max="12288" width="10" style="4" customWidth="1"/>
    <col min="12289" max="12289" width="15.28515625" style="4" customWidth="1"/>
    <col min="12290" max="12294" width="0" style="4" hidden="1" customWidth="1"/>
    <col min="12295" max="12295" width="13.85546875" style="4" customWidth="1"/>
    <col min="12296" max="12296" width="20.42578125" style="4" customWidth="1"/>
    <col min="12297" max="12536" width="11.42578125" style="4"/>
    <col min="12537" max="12537" width="14.42578125" style="4" customWidth="1"/>
    <col min="12538" max="12538" width="22.140625" style="4" customWidth="1"/>
    <col min="12539" max="12539" width="16.85546875" style="4" customWidth="1"/>
    <col min="12540" max="12540" width="22.7109375" style="4" customWidth="1"/>
    <col min="12541" max="12541" width="20.28515625" style="4" customWidth="1"/>
    <col min="12542" max="12542" width="22.42578125" style="4" customWidth="1"/>
    <col min="12543" max="12543" width="25.42578125" style="4" customWidth="1"/>
    <col min="12544" max="12544" width="10" style="4" customWidth="1"/>
    <col min="12545" max="12545" width="15.28515625" style="4" customWidth="1"/>
    <col min="12546" max="12550" width="0" style="4" hidden="1" customWidth="1"/>
    <col min="12551" max="12551" width="13.85546875" style="4" customWidth="1"/>
    <col min="12552" max="12552" width="20.42578125" style="4" customWidth="1"/>
    <col min="12553" max="12792" width="11.42578125" style="4"/>
    <col min="12793" max="12793" width="14.42578125" style="4" customWidth="1"/>
    <col min="12794" max="12794" width="22.140625" style="4" customWidth="1"/>
    <col min="12795" max="12795" width="16.85546875" style="4" customWidth="1"/>
    <col min="12796" max="12796" width="22.7109375" style="4" customWidth="1"/>
    <col min="12797" max="12797" width="20.28515625" style="4" customWidth="1"/>
    <col min="12798" max="12798" width="22.42578125" style="4" customWidth="1"/>
    <col min="12799" max="12799" width="25.42578125" style="4" customWidth="1"/>
    <col min="12800" max="12800" width="10" style="4" customWidth="1"/>
    <col min="12801" max="12801" width="15.28515625" style="4" customWidth="1"/>
    <col min="12802" max="12806" width="0" style="4" hidden="1" customWidth="1"/>
    <col min="12807" max="12807" width="13.85546875" style="4" customWidth="1"/>
    <col min="12808" max="12808" width="20.42578125" style="4" customWidth="1"/>
    <col min="12809" max="13048" width="11.42578125" style="4"/>
    <col min="13049" max="13049" width="14.42578125" style="4" customWidth="1"/>
    <col min="13050" max="13050" width="22.140625" style="4" customWidth="1"/>
    <col min="13051" max="13051" width="16.85546875" style="4" customWidth="1"/>
    <col min="13052" max="13052" width="22.7109375" style="4" customWidth="1"/>
    <col min="13053" max="13053" width="20.28515625" style="4" customWidth="1"/>
    <col min="13054" max="13054" width="22.42578125" style="4" customWidth="1"/>
    <col min="13055" max="13055" width="25.42578125" style="4" customWidth="1"/>
    <col min="13056" max="13056" width="10" style="4" customWidth="1"/>
    <col min="13057" max="13057" width="15.28515625" style="4" customWidth="1"/>
    <col min="13058" max="13062" width="0" style="4" hidden="1" customWidth="1"/>
    <col min="13063" max="13063" width="13.85546875" style="4" customWidth="1"/>
    <col min="13064" max="13064" width="20.42578125" style="4" customWidth="1"/>
    <col min="13065" max="13304" width="11.42578125" style="4"/>
    <col min="13305" max="13305" width="14.42578125" style="4" customWidth="1"/>
    <col min="13306" max="13306" width="22.140625" style="4" customWidth="1"/>
    <col min="13307" max="13307" width="16.85546875" style="4" customWidth="1"/>
    <col min="13308" max="13308" width="22.7109375" style="4" customWidth="1"/>
    <col min="13309" max="13309" width="20.28515625" style="4" customWidth="1"/>
    <col min="13310" max="13310" width="22.42578125" style="4" customWidth="1"/>
    <col min="13311" max="13311" width="25.42578125" style="4" customWidth="1"/>
    <col min="13312" max="13312" width="10" style="4" customWidth="1"/>
    <col min="13313" max="13313" width="15.28515625" style="4" customWidth="1"/>
    <col min="13314" max="13318" width="0" style="4" hidden="1" customWidth="1"/>
    <col min="13319" max="13319" width="13.85546875" style="4" customWidth="1"/>
    <col min="13320" max="13320" width="20.42578125" style="4" customWidth="1"/>
    <col min="13321" max="13560" width="11.42578125" style="4"/>
    <col min="13561" max="13561" width="14.42578125" style="4" customWidth="1"/>
    <col min="13562" max="13562" width="22.140625" style="4" customWidth="1"/>
    <col min="13563" max="13563" width="16.85546875" style="4" customWidth="1"/>
    <col min="13564" max="13564" width="22.7109375" style="4" customWidth="1"/>
    <col min="13565" max="13565" width="20.28515625" style="4" customWidth="1"/>
    <col min="13566" max="13566" width="22.42578125" style="4" customWidth="1"/>
    <col min="13567" max="13567" width="25.42578125" style="4" customWidth="1"/>
    <col min="13568" max="13568" width="10" style="4" customWidth="1"/>
    <col min="13569" max="13569" width="15.28515625" style="4" customWidth="1"/>
    <col min="13570" max="13574" width="0" style="4" hidden="1" customWidth="1"/>
    <col min="13575" max="13575" width="13.85546875" style="4" customWidth="1"/>
    <col min="13576" max="13576" width="20.42578125" style="4" customWidth="1"/>
    <col min="13577" max="13816" width="11.42578125" style="4"/>
    <col min="13817" max="13817" width="14.42578125" style="4" customWidth="1"/>
    <col min="13818" max="13818" width="22.140625" style="4" customWidth="1"/>
    <col min="13819" max="13819" width="16.85546875" style="4" customWidth="1"/>
    <col min="13820" max="13820" width="22.7109375" style="4" customWidth="1"/>
    <col min="13821" max="13821" width="20.28515625" style="4" customWidth="1"/>
    <col min="13822" max="13822" width="22.42578125" style="4" customWidth="1"/>
    <col min="13823" max="13823" width="25.42578125" style="4" customWidth="1"/>
    <col min="13824" max="13824" width="10" style="4" customWidth="1"/>
    <col min="13825" max="13825" width="15.28515625" style="4" customWidth="1"/>
    <col min="13826" max="13830" width="0" style="4" hidden="1" customWidth="1"/>
    <col min="13831" max="13831" width="13.85546875" style="4" customWidth="1"/>
    <col min="13832" max="13832" width="20.42578125" style="4" customWidth="1"/>
    <col min="13833" max="14072" width="11.42578125" style="4"/>
    <col min="14073" max="14073" width="14.42578125" style="4" customWidth="1"/>
    <col min="14074" max="14074" width="22.140625" style="4" customWidth="1"/>
    <col min="14075" max="14075" width="16.85546875" style="4" customWidth="1"/>
    <col min="14076" max="14076" width="22.7109375" style="4" customWidth="1"/>
    <col min="14077" max="14077" width="20.28515625" style="4" customWidth="1"/>
    <col min="14078" max="14078" width="22.42578125" style="4" customWidth="1"/>
    <col min="14079" max="14079" width="25.42578125" style="4" customWidth="1"/>
    <col min="14080" max="14080" width="10" style="4" customWidth="1"/>
    <col min="14081" max="14081" width="15.28515625" style="4" customWidth="1"/>
    <col min="14082" max="14086" width="0" style="4" hidden="1" customWidth="1"/>
    <col min="14087" max="14087" width="13.85546875" style="4" customWidth="1"/>
    <col min="14088" max="14088" width="20.42578125" style="4" customWidth="1"/>
    <col min="14089" max="14328" width="11.42578125" style="4"/>
    <col min="14329" max="14329" width="14.42578125" style="4" customWidth="1"/>
    <col min="14330" max="14330" width="22.140625" style="4" customWidth="1"/>
    <col min="14331" max="14331" width="16.85546875" style="4" customWidth="1"/>
    <col min="14332" max="14332" width="22.7109375" style="4" customWidth="1"/>
    <col min="14333" max="14333" width="20.28515625" style="4" customWidth="1"/>
    <col min="14334" max="14334" width="22.42578125" style="4" customWidth="1"/>
    <col min="14335" max="14335" width="25.42578125" style="4" customWidth="1"/>
    <col min="14336" max="14336" width="10" style="4" customWidth="1"/>
    <col min="14337" max="14337" width="15.28515625" style="4" customWidth="1"/>
    <col min="14338" max="14342" width="0" style="4" hidden="1" customWidth="1"/>
    <col min="14343" max="14343" width="13.85546875" style="4" customWidth="1"/>
    <col min="14344" max="14344" width="20.42578125" style="4" customWidth="1"/>
    <col min="14345" max="14584" width="11.42578125" style="4"/>
    <col min="14585" max="14585" width="14.42578125" style="4" customWidth="1"/>
    <col min="14586" max="14586" width="22.140625" style="4" customWidth="1"/>
    <col min="14587" max="14587" width="16.85546875" style="4" customWidth="1"/>
    <col min="14588" max="14588" width="22.7109375" style="4" customWidth="1"/>
    <col min="14589" max="14589" width="20.28515625" style="4" customWidth="1"/>
    <col min="14590" max="14590" width="22.42578125" style="4" customWidth="1"/>
    <col min="14591" max="14591" width="25.42578125" style="4" customWidth="1"/>
    <col min="14592" max="14592" width="10" style="4" customWidth="1"/>
    <col min="14593" max="14593" width="15.28515625" style="4" customWidth="1"/>
    <col min="14594" max="14598" width="0" style="4" hidden="1" customWidth="1"/>
    <col min="14599" max="14599" width="13.85546875" style="4" customWidth="1"/>
    <col min="14600" max="14600" width="20.42578125" style="4" customWidth="1"/>
    <col min="14601" max="14840" width="11.42578125" style="4"/>
    <col min="14841" max="14841" width="14.42578125" style="4" customWidth="1"/>
    <col min="14842" max="14842" width="22.140625" style="4" customWidth="1"/>
    <col min="14843" max="14843" width="16.85546875" style="4" customWidth="1"/>
    <col min="14844" max="14844" width="22.7109375" style="4" customWidth="1"/>
    <col min="14845" max="14845" width="20.28515625" style="4" customWidth="1"/>
    <col min="14846" max="14846" width="22.42578125" style="4" customWidth="1"/>
    <col min="14847" max="14847" width="25.42578125" style="4" customWidth="1"/>
    <col min="14848" max="14848" width="10" style="4" customWidth="1"/>
    <col min="14849" max="14849" width="15.28515625" style="4" customWidth="1"/>
    <col min="14850" max="14854" width="0" style="4" hidden="1" customWidth="1"/>
    <col min="14855" max="14855" width="13.85546875" style="4" customWidth="1"/>
    <col min="14856" max="14856" width="20.42578125" style="4" customWidth="1"/>
    <col min="14857" max="15096" width="11.42578125" style="4"/>
    <col min="15097" max="15097" width="14.42578125" style="4" customWidth="1"/>
    <col min="15098" max="15098" width="22.140625" style="4" customWidth="1"/>
    <col min="15099" max="15099" width="16.85546875" style="4" customWidth="1"/>
    <col min="15100" max="15100" width="22.7109375" style="4" customWidth="1"/>
    <col min="15101" max="15101" width="20.28515625" style="4" customWidth="1"/>
    <col min="15102" max="15102" width="22.42578125" style="4" customWidth="1"/>
    <col min="15103" max="15103" width="25.42578125" style="4" customWidth="1"/>
    <col min="15104" max="15104" width="10" style="4" customWidth="1"/>
    <col min="15105" max="15105" width="15.28515625" style="4" customWidth="1"/>
    <col min="15106" max="15110" width="0" style="4" hidden="1" customWidth="1"/>
    <col min="15111" max="15111" width="13.85546875" style="4" customWidth="1"/>
    <col min="15112" max="15112" width="20.42578125" style="4" customWidth="1"/>
    <col min="15113" max="15352" width="11.42578125" style="4"/>
    <col min="15353" max="15353" width="14.42578125" style="4" customWidth="1"/>
    <col min="15354" max="15354" width="22.140625" style="4" customWidth="1"/>
    <col min="15355" max="15355" width="16.85546875" style="4" customWidth="1"/>
    <col min="15356" max="15356" width="22.7109375" style="4" customWidth="1"/>
    <col min="15357" max="15357" width="20.28515625" style="4" customWidth="1"/>
    <col min="15358" max="15358" width="22.42578125" style="4" customWidth="1"/>
    <col min="15359" max="15359" width="25.42578125" style="4" customWidth="1"/>
    <col min="15360" max="15360" width="10" style="4" customWidth="1"/>
    <col min="15361" max="15361" width="15.28515625" style="4" customWidth="1"/>
    <col min="15362" max="15366" width="0" style="4" hidden="1" customWidth="1"/>
    <col min="15367" max="15367" width="13.85546875" style="4" customWidth="1"/>
    <col min="15368" max="15368" width="20.42578125" style="4" customWidth="1"/>
    <col min="15369" max="15608" width="11.42578125" style="4"/>
    <col min="15609" max="15609" width="14.42578125" style="4" customWidth="1"/>
    <col min="15610" max="15610" width="22.140625" style="4" customWidth="1"/>
    <col min="15611" max="15611" width="16.85546875" style="4" customWidth="1"/>
    <col min="15612" max="15612" width="22.7109375" style="4" customWidth="1"/>
    <col min="15613" max="15613" width="20.28515625" style="4" customWidth="1"/>
    <col min="15614" max="15614" width="22.42578125" style="4" customWidth="1"/>
    <col min="15615" max="15615" width="25.42578125" style="4" customWidth="1"/>
    <col min="15616" max="15616" width="10" style="4" customWidth="1"/>
    <col min="15617" max="15617" width="15.28515625" style="4" customWidth="1"/>
    <col min="15618" max="15622" width="0" style="4" hidden="1" customWidth="1"/>
    <col min="15623" max="15623" width="13.85546875" style="4" customWidth="1"/>
    <col min="15624" max="15624" width="20.42578125" style="4" customWidth="1"/>
    <col min="15625" max="15864" width="11.42578125" style="4"/>
    <col min="15865" max="15865" width="14.42578125" style="4" customWidth="1"/>
    <col min="15866" max="15866" width="22.140625" style="4" customWidth="1"/>
    <col min="15867" max="15867" width="16.85546875" style="4" customWidth="1"/>
    <col min="15868" max="15868" width="22.7109375" style="4" customWidth="1"/>
    <col min="15869" max="15869" width="20.28515625" style="4" customWidth="1"/>
    <col min="15870" max="15870" width="22.42578125" style="4" customWidth="1"/>
    <col min="15871" max="15871" width="25.42578125" style="4" customWidth="1"/>
    <col min="15872" max="15872" width="10" style="4" customWidth="1"/>
    <col min="15873" max="15873" width="15.28515625" style="4" customWidth="1"/>
    <col min="15874" max="15878" width="0" style="4" hidden="1" customWidth="1"/>
    <col min="15879" max="15879" width="13.85546875" style="4" customWidth="1"/>
    <col min="15880" max="15880" width="20.42578125" style="4" customWidth="1"/>
    <col min="15881" max="16120" width="11.42578125" style="4"/>
    <col min="16121" max="16121" width="14.42578125" style="4" customWidth="1"/>
    <col min="16122" max="16122" width="22.140625" style="4" customWidth="1"/>
    <col min="16123" max="16123" width="16.85546875" style="4" customWidth="1"/>
    <col min="16124" max="16124" width="22.7109375" style="4" customWidth="1"/>
    <col min="16125" max="16125" width="20.28515625" style="4" customWidth="1"/>
    <col min="16126" max="16126" width="22.42578125" style="4" customWidth="1"/>
    <col min="16127" max="16127" width="25.42578125" style="4" customWidth="1"/>
    <col min="16128" max="16128" width="10" style="4" customWidth="1"/>
    <col min="16129" max="16129" width="15.28515625" style="4" customWidth="1"/>
    <col min="16130" max="16134" width="0" style="4" hidden="1" customWidth="1"/>
    <col min="16135" max="16135" width="13.85546875" style="4" customWidth="1"/>
    <col min="16136" max="16136" width="20.42578125" style="4" customWidth="1"/>
    <col min="16137" max="16384" width="11.42578125" style="4"/>
  </cols>
  <sheetData>
    <row r="1" spans="1:13" s="1" customFormat="1" ht="21.75" customHeight="1">
      <c r="A1" s="400"/>
      <c r="B1" s="439"/>
      <c r="C1" s="440"/>
      <c r="D1" s="446" t="s">
        <v>24</v>
      </c>
      <c r="E1" s="447"/>
      <c r="F1" s="447"/>
      <c r="G1" s="447"/>
      <c r="H1" s="447"/>
      <c r="I1" s="447"/>
    </row>
    <row r="2" spans="1:13" s="1" customFormat="1" ht="21.75" customHeight="1">
      <c r="A2" s="400"/>
      <c r="B2" s="441"/>
      <c r="C2" s="442"/>
      <c r="D2" s="449"/>
      <c r="E2" s="475"/>
      <c r="F2" s="475"/>
      <c r="G2" s="475"/>
      <c r="H2" s="475"/>
      <c r="I2" s="475"/>
    </row>
    <row r="3" spans="1:13" s="1" customFormat="1" ht="21.75" customHeight="1">
      <c r="A3" s="400"/>
      <c r="B3" s="441"/>
      <c r="C3" s="442"/>
      <c r="D3" s="449"/>
      <c r="E3" s="475"/>
      <c r="F3" s="475"/>
      <c r="G3" s="475"/>
      <c r="H3" s="475"/>
      <c r="I3" s="475"/>
    </row>
    <row r="4" spans="1:13" s="1" customFormat="1" ht="21.75" customHeight="1">
      <c r="A4" s="400"/>
      <c r="B4" s="443"/>
      <c r="C4" s="444"/>
      <c r="D4" s="451"/>
      <c r="E4" s="452"/>
      <c r="F4" s="452"/>
      <c r="G4" s="452"/>
      <c r="H4" s="452"/>
      <c r="I4" s="452"/>
    </row>
    <row r="5" spans="1:13" s="1" customFormat="1" ht="28.5" customHeight="1">
      <c r="A5" s="400"/>
      <c r="B5" s="476"/>
      <c r="C5" s="476"/>
      <c r="D5" s="476"/>
      <c r="E5" s="476"/>
      <c r="F5" s="476"/>
      <c r="G5" s="476"/>
      <c r="H5" s="476"/>
      <c r="I5" s="476"/>
    </row>
    <row r="6" spans="1:13" s="2" customFormat="1" ht="28.5" customHeight="1">
      <c r="A6" s="400"/>
      <c r="B6" s="477" t="s">
        <v>2</v>
      </c>
      <c r="C6" s="477"/>
      <c r="D6" s="477"/>
      <c r="E6" s="477"/>
      <c r="F6" s="477"/>
      <c r="G6" s="477"/>
      <c r="H6" s="477"/>
      <c r="I6" s="477"/>
    </row>
    <row r="7" spans="1:13" s="2" customFormat="1" ht="28.5" customHeight="1">
      <c r="A7" s="400"/>
      <c r="B7" s="477" t="s">
        <v>8</v>
      </c>
      <c r="C7" s="477"/>
      <c r="D7" s="477"/>
      <c r="E7" s="477"/>
      <c r="F7" s="477"/>
      <c r="G7" s="477"/>
      <c r="H7" s="8"/>
      <c r="I7" s="8"/>
    </row>
    <row r="8" spans="1:13" s="2" customFormat="1" ht="28.5" customHeight="1">
      <c r="A8" s="400"/>
      <c r="B8" s="477" t="s">
        <v>3</v>
      </c>
      <c r="C8" s="477"/>
      <c r="D8" s="477"/>
      <c r="E8" s="477"/>
      <c r="F8" s="477"/>
      <c r="G8" s="477"/>
      <c r="H8" s="477"/>
      <c r="I8" s="8"/>
    </row>
    <row r="9" spans="1:13" s="1" customFormat="1" ht="28.5" customHeight="1">
      <c r="A9" s="400"/>
      <c r="B9" s="408" t="s">
        <v>394</v>
      </c>
      <c r="C9" s="408"/>
      <c r="D9" s="408"/>
      <c r="E9" s="408"/>
      <c r="F9" s="408"/>
      <c r="G9" s="408"/>
      <c r="H9" s="408"/>
      <c r="I9" s="408"/>
    </row>
    <row r="10" spans="1:13" s="1" customFormat="1" ht="28.5" customHeight="1">
      <c r="A10" s="400"/>
      <c r="B10" s="476"/>
      <c r="C10" s="476"/>
      <c r="D10" s="476"/>
      <c r="E10" s="476"/>
      <c r="F10" s="476"/>
      <c r="G10" s="476"/>
      <c r="H10" s="476"/>
      <c r="I10" s="476"/>
    </row>
    <row r="11" spans="1:13" s="1" customFormat="1" ht="28.5" customHeight="1">
      <c r="A11" s="400"/>
      <c r="B11" s="568" t="s">
        <v>62</v>
      </c>
      <c r="C11" s="568" t="s">
        <v>488</v>
      </c>
      <c r="D11" s="567" t="s">
        <v>4</v>
      </c>
      <c r="E11" s="567" t="s">
        <v>41</v>
      </c>
      <c r="F11" s="567" t="s">
        <v>5</v>
      </c>
      <c r="G11" s="567" t="s">
        <v>14</v>
      </c>
      <c r="H11" s="567" t="s">
        <v>6</v>
      </c>
      <c r="I11" s="397" t="s">
        <v>447</v>
      </c>
      <c r="J11" s="570" t="s">
        <v>448</v>
      </c>
      <c r="K11" s="567" t="s">
        <v>12</v>
      </c>
      <c r="L11" s="567" t="s">
        <v>13</v>
      </c>
      <c r="M11" s="567" t="s">
        <v>11</v>
      </c>
    </row>
    <row r="12" spans="1:13" s="3" customFormat="1" ht="28.5" customHeight="1">
      <c r="A12" s="400"/>
      <c r="B12" s="568"/>
      <c r="C12" s="568"/>
      <c r="D12" s="567"/>
      <c r="E12" s="567"/>
      <c r="F12" s="567"/>
      <c r="G12" s="567"/>
      <c r="H12" s="567"/>
      <c r="I12" s="130" t="s">
        <v>449</v>
      </c>
      <c r="J12" s="570"/>
      <c r="K12" s="567"/>
      <c r="L12" s="567"/>
      <c r="M12" s="567"/>
    </row>
    <row r="13" spans="1:13" s="7" customFormat="1" ht="197.25" customHeight="1">
      <c r="A13" s="400"/>
      <c r="B13" s="569" t="s">
        <v>69</v>
      </c>
      <c r="C13" s="566" t="s">
        <v>224</v>
      </c>
      <c r="D13" s="566" t="s">
        <v>105</v>
      </c>
      <c r="E13" s="566" t="s">
        <v>214</v>
      </c>
      <c r="F13" s="131" t="s">
        <v>211</v>
      </c>
      <c r="G13" s="132" t="s">
        <v>247</v>
      </c>
      <c r="H13" s="133">
        <v>1</v>
      </c>
      <c r="I13" s="275">
        <f>1/1</f>
        <v>1</v>
      </c>
      <c r="J13" s="327" t="s">
        <v>642</v>
      </c>
      <c r="K13" s="135">
        <v>43466</v>
      </c>
      <c r="L13" s="137">
        <v>43830</v>
      </c>
      <c r="M13" s="132" t="s">
        <v>249</v>
      </c>
    </row>
    <row r="14" spans="1:13" s="7" customFormat="1" ht="57.75" customHeight="1">
      <c r="A14" s="400"/>
      <c r="B14" s="569"/>
      <c r="C14" s="566"/>
      <c r="D14" s="566"/>
      <c r="E14" s="566"/>
      <c r="F14" s="131" t="s">
        <v>357</v>
      </c>
      <c r="G14" s="132" t="s">
        <v>248</v>
      </c>
      <c r="H14" s="133">
        <v>1</v>
      </c>
      <c r="I14" s="276" t="s">
        <v>444</v>
      </c>
      <c r="J14" s="328" t="s">
        <v>489</v>
      </c>
      <c r="K14" s="135">
        <v>43466</v>
      </c>
      <c r="L14" s="137">
        <v>43830</v>
      </c>
      <c r="M14" s="132" t="s">
        <v>249</v>
      </c>
    </row>
    <row r="15" spans="1:13" s="7" customFormat="1" ht="87" customHeight="1">
      <c r="A15" s="400"/>
      <c r="B15" s="569"/>
      <c r="C15" s="566"/>
      <c r="D15" s="566"/>
      <c r="E15" s="566"/>
      <c r="F15" s="131" t="s">
        <v>251</v>
      </c>
      <c r="G15" s="132" t="s">
        <v>244</v>
      </c>
      <c r="H15" s="138">
        <v>12</v>
      </c>
      <c r="I15" s="277">
        <f>3/12</f>
        <v>0.25</v>
      </c>
      <c r="J15" s="328" t="s">
        <v>490</v>
      </c>
      <c r="K15" s="135">
        <v>43466</v>
      </c>
      <c r="L15" s="137">
        <v>43830</v>
      </c>
      <c r="M15" s="132" t="s">
        <v>250</v>
      </c>
    </row>
    <row r="16" spans="1:13" s="7" customFormat="1" ht="123.75" customHeight="1">
      <c r="B16" s="569"/>
      <c r="C16" s="566"/>
      <c r="D16" s="566"/>
      <c r="E16" s="566"/>
      <c r="F16" s="131" t="s">
        <v>246</v>
      </c>
      <c r="G16" s="132" t="s">
        <v>252</v>
      </c>
      <c r="H16" s="136">
        <v>1</v>
      </c>
      <c r="I16" s="278">
        <f>2/2</f>
        <v>1</v>
      </c>
      <c r="J16" s="328" t="s">
        <v>491</v>
      </c>
      <c r="K16" s="135">
        <v>43466</v>
      </c>
      <c r="L16" s="137">
        <v>43830</v>
      </c>
      <c r="M16" s="132" t="s">
        <v>250</v>
      </c>
    </row>
    <row r="17" spans="2:13" s="7" customFormat="1" ht="124.5" customHeight="1">
      <c r="B17" s="139" t="s">
        <v>216</v>
      </c>
      <c r="C17" s="140" t="s">
        <v>109</v>
      </c>
      <c r="D17" s="140" t="s">
        <v>110</v>
      </c>
      <c r="E17" s="140" t="s">
        <v>492</v>
      </c>
      <c r="F17" s="140" t="s">
        <v>213</v>
      </c>
      <c r="G17" s="141" t="s">
        <v>223</v>
      </c>
      <c r="H17" s="134">
        <v>1</v>
      </c>
      <c r="I17" s="278">
        <f>2/2</f>
        <v>1</v>
      </c>
      <c r="J17" s="329" t="s">
        <v>493</v>
      </c>
      <c r="K17" s="135">
        <v>43466</v>
      </c>
      <c r="L17" s="137">
        <v>43830</v>
      </c>
      <c r="M17" s="132" t="s">
        <v>250</v>
      </c>
    </row>
    <row r="18" spans="2:13" s="7" customFormat="1" ht="28.5" customHeight="1">
      <c r="B18" s="142"/>
      <c r="C18" s="142"/>
      <c r="D18" s="142"/>
      <c r="E18" s="142"/>
      <c r="F18" s="142"/>
      <c r="G18" s="142"/>
      <c r="H18" s="142"/>
      <c r="I18" s="315">
        <f>AVERAGE(I13:I17)</f>
        <v>0.8125</v>
      </c>
      <c r="J18" s="142"/>
      <c r="K18" s="142"/>
      <c r="L18" s="571" t="s">
        <v>7</v>
      </c>
      <c r="M18" s="571"/>
    </row>
    <row r="19" spans="2:13" ht="24.75" customHeight="1"/>
    <row r="20" spans="2:13" ht="24.75" customHeight="1"/>
    <row r="21" spans="2:13" ht="24.75" customHeight="1"/>
    <row r="22" spans="2:13" ht="24.75" customHeight="1"/>
    <row r="23" spans="2:13" ht="24.75" customHeight="1"/>
    <row r="24" spans="2:13" ht="24.75" customHeight="1"/>
    <row r="25" spans="2:13" ht="24.75" customHeight="1"/>
  </sheetData>
  <mergeCells count="25">
    <mergeCell ref="J11:J12"/>
    <mergeCell ref="K11:K12"/>
    <mergeCell ref="L11:L12"/>
    <mergeCell ref="M11:M12"/>
    <mergeCell ref="L18:M18"/>
    <mergeCell ref="D1:I4"/>
    <mergeCell ref="A1:A15"/>
    <mergeCell ref="B5:I5"/>
    <mergeCell ref="B6:I6"/>
    <mergeCell ref="B7:G7"/>
    <mergeCell ref="B8:H8"/>
    <mergeCell ref="B9:I9"/>
    <mergeCell ref="B10:I10"/>
    <mergeCell ref="B11:B12"/>
    <mergeCell ref="B1:C4"/>
    <mergeCell ref="C11:C12"/>
    <mergeCell ref="E11:E12"/>
    <mergeCell ref="D11:D12"/>
    <mergeCell ref="B13:B16"/>
    <mergeCell ref="C13:C16"/>
    <mergeCell ref="D13:D16"/>
    <mergeCell ref="E13:E16"/>
    <mergeCell ref="F11:F12"/>
    <mergeCell ref="G11:G12"/>
    <mergeCell ref="H11:H12"/>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24"/>
  <sheetViews>
    <sheetView topLeftCell="E14" zoomScale="90" zoomScaleNormal="90" workbookViewId="0">
      <selection activeCell="M16" sqref="M16"/>
    </sheetView>
  </sheetViews>
  <sheetFormatPr baseColWidth="10" defaultRowHeight="12"/>
  <cols>
    <col min="1" max="1" width="11.42578125" style="4"/>
    <col min="2" max="2" width="28" style="4" customWidth="1"/>
    <col min="3" max="4" width="29.140625" style="4" customWidth="1"/>
    <col min="5" max="5" width="31.140625" style="4" customWidth="1"/>
    <col min="6" max="6" width="27.5703125" style="4" customWidth="1"/>
    <col min="7" max="7" width="29.140625" style="4" customWidth="1"/>
    <col min="8" max="8" width="10" style="4" customWidth="1"/>
    <col min="9" max="9" width="11.7109375" style="4" customWidth="1"/>
    <col min="10" max="10" width="17.85546875" style="5" customWidth="1"/>
    <col min="11" max="11" width="22" style="4" customWidth="1"/>
    <col min="12" max="251" width="11.42578125" style="4"/>
    <col min="252" max="252" width="14.42578125" style="4" customWidth="1"/>
    <col min="253" max="253" width="22.140625" style="4" customWidth="1"/>
    <col min="254" max="254" width="16.85546875" style="4" customWidth="1"/>
    <col min="255" max="255" width="22.7109375" style="4" customWidth="1"/>
    <col min="256" max="256" width="20.28515625" style="4" customWidth="1"/>
    <col min="257" max="257" width="22.42578125" style="4" customWidth="1"/>
    <col min="258" max="258" width="25.42578125" style="4" customWidth="1"/>
    <col min="259" max="259" width="10" style="4" customWidth="1"/>
    <col min="260" max="260" width="15.28515625" style="4" customWidth="1"/>
    <col min="261" max="265" width="0" style="4" hidden="1" customWidth="1"/>
    <col min="266" max="266" width="13.85546875" style="4" customWidth="1"/>
    <col min="267" max="267" width="20.42578125" style="4" customWidth="1"/>
    <col min="268" max="507" width="11.42578125" style="4"/>
    <col min="508" max="508" width="14.42578125" style="4" customWidth="1"/>
    <col min="509" max="509" width="22.140625" style="4" customWidth="1"/>
    <col min="510" max="510" width="16.85546875" style="4" customWidth="1"/>
    <col min="511" max="511" width="22.7109375" style="4" customWidth="1"/>
    <col min="512" max="512" width="20.28515625" style="4" customWidth="1"/>
    <col min="513" max="513" width="22.42578125" style="4" customWidth="1"/>
    <col min="514" max="514" width="25.42578125" style="4" customWidth="1"/>
    <col min="515" max="515" width="10" style="4" customWidth="1"/>
    <col min="516" max="516" width="15.28515625" style="4" customWidth="1"/>
    <col min="517" max="521" width="0" style="4" hidden="1" customWidth="1"/>
    <col min="522" max="522" width="13.85546875" style="4" customWidth="1"/>
    <col min="523" max="523" width="20.42578125" style="4" customWidth="1"/>
    <col min="524" max="763" width="11.42578125" style="4"/>
    <col min="764" max="764" width="14.42578125" style="4" customWidth="1"/>
    <col min="765" max="765" width="22.140625" style="4" customWidth="1"/>
    <col min="766" max="766" width="16.85546875" style="4" customWidth="1"/>
    <col min="767" max="767" width="22.7109375" style="4" customWidth="1"/>
    <col min="768" max="768" width="20.28515625" style="4" customWidth="1"/>
    <col min="769" max="769" width="22.42578125" style="4" customWidth="1"/>
    <col min="770" max="770" width="25.42578125" style="4" customWidth="1"/>
    <col min="771" max="771" width="10" style="4" customWidth="1"/>
    <col min="772" max="772" width="15.28515625" style="4" customWidth="1"/>
    <col min="773" max="777" width="0" style="4" hidden="1" customWidth="1"/>
    <col min="778" max="778" width="13.85546875" style="4" customWidth="1"/>
    <col min="779" max="779" width="20.42578125" style="4" customWidth="1"/>
    <col min="780" max="1019" width="11.42578125" style="4"/>
    <col min="1020" max="1020" width="14.42578125" style="4" customWidth="1"/>
    <col min="1021" max="1021" width="22.140625" style="4" customWidth="1"/>
    <col min="1022" max="1022" width="16.85546875" style="4" customWidth="1"/>
    <col min="1023" max="1023" width="22.7109375" style="4" customWidth="1"/>
    <col min="1024" max="1024" width="20.28515625" style="4" customWidth="1"/>
    <col min="1025" max="1025" width="22.42578125" style="4" customWidth="1"/>
    <col min="1026" max="1026" width="25.42578125" style="4" customWidth="1"/>
    <col min="1027" max="1027" width="10" style="4" customWidth="1"/>
    <col min="1028" max="1028" width="15.28515625" style="4" customWidth="1"/>
    <col min="1029" max="1033" width="0" style="4" hidden="1" customWidth="1"/>
    <col min="1034" max="1034" width="13.85546875" style="4" customWidth="1"/>
    <col min="1035" max="1035" width="20.42578125" style="4" customWidth="1"/>
    <col min="1036" max="1275" width="11.42578125" style="4"/>
    <col min="1276" max="1276" width="14.42578125" style="4" customWidth="1"/>
    <col min="1277" max="1277" width="22.140625" style="4" customWidth="1"/>
    <col min="1278" max="1278" width="16.85546875" style="4" customWidth="1"/>
    <col min="1279" max="1279" width="22.7109375" style="4" customWidth="1"/>
    <col min="1280" max="1280" width="20.28515625" style="4" customWidth="1"/>
    <col min="1281" max="1281" width="22.42578125" style="4" customWidth="1"/>
    <col min="1282" max="1282" width="25.42578125" style="4" customWidth="1"/>
    <col min="1283" max="1283" width="10" style="4" customWidth="1"/>
    <col min="1284" max="1284" width="15.28515625" style="4" customWidth="1"/>
    <col min="1285" max="1289" width="0" style="4" hidden="1" customWidth="1"/>
    <col min="1290" max="1290" width="13.85546875" style="4" customWidth="1"/>
    <col min="1291" max="1291" width="20.42578125" style="4" customWidth="1"/>
    <col min="1292" max="1531" width="11.42578125" style="4"/>
    <col min="1532" max="1532" width="14.42578125" style="4" customWidth="1"/>
    <col min="1533" max="1533" width="22.140625" style="4" customWidth="1"/>
    <col min="1534" max="1534" width="16.85546875" style="4" customWidth="1"/>
    <col min="1535" max="1535" width="22.7109375" style="4" customWidth="1"/>
    <col min="1536" max="1536" width="20.28515625" style="4" customWidth="1"/>
    <col min="1537" max="1537" width="22.42578125" style="4" customWidth="1"/>
    <col min="1538" max="1538" width="25.42578125" style="4" customWidth="1"/>
    <col min="1539" max="1539" width="10" style="4" customWidth="1"/>
    <col min="1540" max="1540" width="15.28515625" style="4" customWidth="1"/>
    <col min="1541" max="1545" width="0" style="4" hidden="1" customWidth="1"/>
    <col min="1546" max="1546" width="13.85546875" style="4" customWidth="1"/>
    <col min="1547" max="1547" width="20.42578125" style="4" customWidth="1"/>
    <col min="1548" max="1787" width="11.42578125" style="4"/>
    <col min="1788" max="1788" width="14.42578125" style="4" customWidth="1"/>
    <col min="1789" max="1789" width="22.140625" style="4" customWidth="1"/>
    <col min="1790" max="1790" width="16.85546875" style="4" customWidth="1"/>
    <col min="1791" max="1791" width="22.7109375" style="4" customWidth="1"/>
    <col min="1792" max="1792" width="20.28515625" style="4" customWidth="1"/>
    <col min="1793" max="1793" width="22.42578125" style="4" customWidth="1"/>
    <col min="1794" max="1794" width="25.42578125" style="4" customWidth="1"/>
    <col min="1795" max="1795" width="10" style="4" customWidth="1"/>
    <col min="1796" max="1796" width="15.28515625" style="4" customWidth="1"/>
    <col min="1797" max="1801" width="0" style="4" hidden="1" customWidth="1"/>
    <col min="1802" max="1802" width="13.85546875" style="4" customWidth="1"/>
    <col min="1803" max="1803" width="20.42578125" style="4" customWidth="1"/>
    <col min="1804" max="2043" width="11.42578125" style="4"/>
    <col min="2044" max="2044" width="14.42578125" style="4" customWidth="1"/>
    <col min="2045" max="2045" width="22.140625" style="4" customWidth="1"/>
    <col min="2046" max="2046" width="16.85546875" style="4" customWidth="1"/>
    <col min="2047" max="2047" width="22.7109375" style="4" customWidth="1"/>
    <col min="2048" max="2048" width="20.28515625" style="4" customWidth="1"/>
    <col min="2049" max="2049" width="22.42578125" style="4" customWidth="1"/>
    <col min="2050" max="2050" width="25.42578125" style="4" customWidth="1"/>
    <col min="2051" max="2051" width="10" style="4" customWidth="1"/>
    <col min="2052" max="2052" width="15.28515625" style="4" customWidth="1"/>
    <col min="2053" max="2057" width="0" style="4" hidden="1" customWidth="1"/>
    <col min="2058" max="2058" width="13.85546875" style="4" customWidth="1"/>
    <col min="2059" max="2059" width="20.42578125" style="4" customWidth="1"/>
    <col min="2060" max="2299" width="11.42578125" style="4"/>
    <col min="2300" max="2300" width="14.42578125" style="4" customWidth="1"/>
    <col min="2301" max="2301" width="22.140625" style="4" customWidth="1"/>
    <col min="2302" max="2302" width="16.85546875" style="4" customWidth="1"/>
    <col min="2303" max="2303" width="22.7109375" style="4" customWidth="1"/>
    <col min="2304" max="2304" width="20.28515625" style="4" customWidth="1"/>
    <col min="2305" max="2305" width="22.42578125" style="4" customWidth="1"/>
    <col min="2306" max="2306" width="25.42578125" style="4" customWidth="1"/>
    <col min="2307" max="2307" width="10" style="4" customWidth="1"/>
    <col min="2308" max="2308" width="15.28515625" style="4" customWidth="1"/>
    <col min="2309" max="2313" width="0" style="4" hidden="1" customWidth="1"/>
    <col min="2314" max="2314" width="13.85546875" style="4" customWidth="1"/>
    <col min="2315" max="2315" width="20.42578125" style="4" customWidth="1"/>
    <col min="2316" max="2555" width="11.42578125" style="4"/>
    <col min="2556" max="2556" width="14.42578125" style="4" customWidth="1"/>
    <col min="2557" max="2557" width="22.140625" style="4" customWidth="1"/>
    <col min="2558" max="2558" width="16.85546875" style="4" customWidth="1"/>
    <col min="2559" max="2559" width="22.7109375" style="4" customWidth="1"/>
    <col min="2560" max="2560" width="20.28515625" style="4" customWidth="1"/>
    <col min="2561" max="2561" width="22.42578125" style="4" customWidth="1"/>
    <col min="2562" max="2562" width="25.42578125" style="4" customWidth="1"/>
    <col min="2563" max="2563" width="10" style="4" customWidth="1"/>
    <col min="2564" max="2564" width="15.28515625" style="4" customWidth="1"/>
    <col min="2565" max="2569" width="0" style="4" hidden="1" customWidth="1"/>
    <col min="2570" max="2570" width="13.85546875" style="4" customWidth="1"/>
    <col min="2571" max="2571" width="20.42578125" style="4" customWidth="1"/>
    <col min="2572" max="2811" width="11.42578125" style="4"/>
    <col min="2812" max="2812" width="14.42578125" style="4" customWidth="1"/>
    <col min="2813" max="2813" width="22.140625" style="4" customWidth="1"/>
    <col min="2814" max="2814" width="16.85546875" style="4" customWidth="1"/>
    <col min="2815" max="2815" width="22.7109375" style="4" customWidth="1"/>
    <col min="2816" max="2816" width="20.28515625" style="4" customWidth="1"/>
    <col min="2817" max="2817" width="22.42578125" style="4" customWidth="1"/>
    <col min="2818" max="2818" width="25.42578125" style="4" customWidth="1"/>
    <col min="2819" max="2819" width="10" style="4" customWidth="1"/>
    <col min="2820" max="2820" width="15.28515625" style="4" customWidth="1"/>
    <col min="2821" max="2825" width="0" style="4" hidden="1" customWidth="1"/>
    <col min="2826" max="2826" width="13.85546875" style="4" customWidth="1"/>
    <col min="2827" max="2827" width="20.42578125" style="4" customWidth="1"/>
    <col min="2828" max="3067" width="11.42578125" style="4"/>
    <col min="3068" max="3068" width="14.42578125" style="4" customWidth="1"/>
    <col min="3069" max="3069" width="22.140625" style="4" customWidth="1"/>
    <col min="3070" max="3070" width="16.85546875" style="4" customWidth="1"/>
    <col min="3071" max="3071" width="22.7109375" style="4" customWidth="1"/>
    <col min="3072" max="3072" width="20.28515625" style="4" customWidth="1"/>
    <col min="3073" max="3073" width="22.42578125" style="4" customWidth="1"/>
    <col min="3074" max="3074" width="25.42578125" style="4" customWidth="1"/>
    <col min="3075" max="3075" width="10" style="4" customWidth="1"/>
    <col min="3076" max="3076" width="15.28515625" style="4" customWidth="1"/>
    <col min="3077" max="3081" width="0" style="4" hidden="1" customWidth="1"/>
    <col min="3082" max="3082" width="13.85546875" style="4" customWidth="1"/>
    <col min="3083" max="3083" width="20.42578125" style="4" customWidth="1"/>
    <col min="3084" max="3323" width="11.42578125" style="4"/>
    <col min="3324" max="3324" width="14.42578125" style="4" customWidth="1"/>
    <col min="3325" max="3325" width="22.140625" style="4" customWidth="1"/>
    <col min="3326" max="3326" width="16.85546875" style="4" customWidth="1"/>
    <col min="3327" max="3327" width="22.7109375" style="4" customWidth="1"/>
    <col min="3328" max="3328" width="20.28515625" style="4" customWidth="1"/>
    <col min="3329" max="3329" width="22.42578125" style="4" customWidth="1"/>
    <col min="3330" max="3330" width="25.42578125" style="4" customWidth="1"/>
    <col min="3331" max="3331" width="10" style="4" customWidth="1"/>
    <col min="3332" max="3332" width="15.28515625" style="4" customWidth="1"/>
    <col min="3333" max="3337" width="0" style="4" hidden="1" customWidth="1"/>
    <col min="3338" max="3338" width="13.85546875" style="4" customWidth="1"/>
    <col min="3339" max="3339" width="20.42578125" style="4" customWidth="1"/>
    <col min="3340" max="3579" width="11.42578125" style="4"/>
    <col min="3580" max="3580" width="14.42578125" style="4" customWidth="1"/>
    <col min="3581" max="3581" width="22.140625" style="4" customWidth="1"/>
    <col min="3582" max="3582" width="16.85546875" style="4" customWidth="1"/>
    <col min="3583" max="3583" width="22.7109375" style="4" customWidth="1"/>
    <col min="3584" max="3584" width="20.28515625" style="4" customWidth="1"/>
    <col min="3585" max="3585" width="22.42578125" style="4" customWidth="1"/>
    <col min="3586" max="3586" width="25.42578125" style="4" customWidth="1"/>
    <col min="3587" max="3587" width="10" style="4" customWidth="1"/>
    <col min="3588" max="3588" width="15.28515625" style="4" customWidth="1"/>
    <col min="3589" max="3593" width="0" style="4" hidden="1" customWidth="1"/>
    <col min="3594" max="3594" width="13.85546875" style="4" customWidth="1"/>
    <col min="3595" max="3595" width="20.42578125" style="4" customWidth="1"/>
    <col min="3596" max="3835" width="11.42578125" style="4"/>
    <col min="3836" max="3836" width="14.42578125" style="4" customWidth="1"/>
    <col min="3837" max="3837" width="22.140625" style="4" customWidth="1"/>
    <col min="3838" max="3838" width="16.85546875" style="4" customWidth="1"/>
    <col min="3839" max="3839" width="22.7109375" style="4" customWidth="1"/>
    <col min="3840" max="3840" width="20.28515625" style="4" customWidth="1"/>
    <col min="3841" max="3841" width="22.42578125" style="4" customWidth="1"/>
    <col min="3842" max="3842" width="25.42578125" style="4" customWidth="1"/>
    <col min="3843" max="3843" width="10" style="4" customWidth="1"/>
    <col min="3844" max="3844" width="15.28515625" style="4" customWidth="1"/>
    <col min="3845" max="3849" width="0" style="4" hidden="1" customWidth="1"/>
    <col min="3850" max="3850" width="13.85546875" style="4" customWidth="1"/>
    <col min="3851" max="3851" width="20.42578125" style="4" customWidth="1"/>
    <col min="3852" max="4091" width="11.42578125" style="4"/>
    <col min="4092" max="4092" width="14.42578125" style="4" customWidth="1"/>
    <col min="4093" max="4093" width="22.140625" style="4" customWidth="1"/>
    <col min="4094" max="4094" width="16.85546875" style="4" customWidth="1"/>
    <col min="4095" max="4095" width="22.7109375" style="4" customWidth="1"/>
    <col min="4096" max="4096" width="20.28515625" style="4" customWidth="1"/>
    <col min="4097" max="4097" width="22.42578125" style="4" customWidth="1"/>
    <col min="4098" max="4098" width="25.42578125" style="4" customWidth="1"/>
    <col min="4099" max="4099" width="10" style="4" customWidth="1"/>
    <col min="4100" max="4100" width="15.28515625" style="4" customWidth="1"/>
    <col min="4101" max="4105" width="0" style="4" hidden="1" customWidth="1"/>
    <col min="4106" max="4106" width="13.85546875" style="4" customWidth="1"/>
    <col min="4107" max="4107" width="20.42578125" style="4" customWidth="1"/>
    <col min="4108" max="4347" width="11.42578125" style="4"/>
    <col min="4348" max="4348" width="14.42578125" style="4" customWidth="1"/>
    <col min="4349" max="4349" width="22.140625" style="4" customWidth="1"/>
    <col min="4350" max="4350" width="16.85546875" style="4" customWidth="1"/>
    <col min="4351" max="4351" width="22.7109375" style="4" customWidth="1"/>
    <col min="4352" max="4352" width="20.28515625" style="4" customWidth="1"/>
    <col min="4353" max="4353" width="22.42578125" style="4" customWidth="1"/>
    <col min="4354" max="4354" width="25.42578125" style="4" customWidth="1"/>
    <col min="4355" max="4355" width="10" style="4" customWidth="1"/>
    <col min="4356" max="4356" width="15.28515625" style="4" customWidth="1"/>
    <col min="4357" max="4361" width="0" style="4" hidden="1" customWidth="1"/>
    <col min="4362" max="4362" width="13.85546875" style="4" customWidth="1"/>
    <col min="4363" max="4363" width="20.42578125" style="4" customWidth="1"/>
    <col min="4364" max="4603" width="11.42578125" style="4"/>
    <col min="4604" max="4604" width="14.42578125" style="4" customWidth="1"/>
    <col min="4605" max="4605" width="22.140625" style="4" customWidth="1"/>
    <col min="4606" max="4606" width="16.85546875" style="4" customWidth="1"/>
    <col min="4607" max="4607" width="22.7109375" style="4" customWidth="1"/>
    <col min="4608" max="4608" width="20.28515625" style="4" customWidth="1"/>
    <col min="4609" max="4609" width="22.42578125" style="4" customWidth="1"/>
    <col min="4610" max="4610" width="25.42578125" style="4" customWidth="1"/>
    <col min="4611" max="4611" width="10" style="4" customWidth="1"/>
    <col min="4612" max="4612" width="15.28515625" style="4" customWidth="1"/>
    <col min="4613" max="4617" width="0" style="4" hidden="1" customWidth="1"/>
    <col min="4618" max="4618" width="13.85546875" style="4" customWidth="1"/>
    <col min="4619" max="4619" width="20.42578125" style="4" customWidth="1"/>
    <col min="4620" max="4859" width="11.42578125" style="4"/>
    <col min="4860" max="4860" width="14.42578125" style="4" customWidth="1"/>
    <col min="4861" max="4861" width="22.140625" style="4" customWidth="1"/>
    <col min="4862" max="4862" width="16.85546875" style="4" customWidth="1"/>
    <col min="4863" max="4863" width="22.7109375" style="4" customWidth="1"/>
    <col min="4864" max="4864" width="20.28515625" style="4" customWidth="1"/>
    <col min="4865" max="4865" width="22.42578125" style="4" customWidth="1"/>
    <col min="4866" max="4866" width="25.42578125" style="4" customWidth="1"/>
    <col min="4867" max="4867" width="10" style="4" customWidth="1"/>
    <col min="4868" max="4868" width="15.28515625" style="4" customWidth="1"/>
    <col min="4869" max="4873" width="0" style="4" hidden="1" customWidth="1"/>
    <col min="4874" max="4874" width="13.85546875" style="4" customWidth="1"/>
    <col min="4875" max="4875" width="20.42578125" style="4" customWidth="1"/>
    <col min="4876" max="5115" width="11.42578125" style="4"/>
    <col min="5116" max="5116" width="14.42578125" style="4" customWidth="1"/>
    <col min="5117" max="5117" width="22.140625" style="4" customWidth="1"/>
    <col min="5118" max="5118" width="16.85546875" style="4" customWidth="1"/>
    <col min="5119" max="5119" width="22.7109375" style="4" customWidth="1"/>
    <col min="5120" max="5120" width="20.28515625" style="4" customWidth="1"/>
    <col min="5121" max="5121" width="22.42578125" style="4" customWidth="1"/>
    <col min="5122" max="5122" width="25.42578125" style="4" customWidth="1"/>
    <col min="5123" max="5123" width="10" style="4" customWidth="1"/>
    <col min="5124" max="5124" width="15.28515625" style="4" customWidth="1"/>
    <col min="5125" max="5129" width="0" style="4" hidden="1" customWidth="1"/>
    <col min="5130" max="5130" width="13.85546875" style="4" customWidth="1"/>
    <col min="5131" max="5131" width="20.42578125" style="4" customWidth="1"/>
    <col min="5132" max="5371" width="11.42578125" style="4"/>
    <col min="5372" max="5372" width="14.42578125" style="4" customWidth="1"/>
    <col min="5373" max="5373" width="22.140625" style="4" customWidth="1"/>
    <col min="5374" max="5374" width="16.85546875" style="4" customWidth="1"/>
    <col min="5375" max="5375" width="22.7109375" style="4" customWidth="1"/>
    <col min="5376" max="5376" width="20.28515625" style="4" customWidth="1"/>
    <col min="5377" max="5377" width="22.42578125" style="4" customWidth="1"/>
    <col min="5378" max="5378" width="25.42578125" style="4" customWidth="1"/>
    <col min="5379" max="5379" width="10" style="4" customWidth="1"/>
    <col min="5380" max="5380" width="15.28515625" style="4" customWidth="1"/>
    <col min="5381" max="5385" width="0" style="4" hidden="1" customWidth="1"/>
    <col min="5386" max="5386" width="13.85546875" style="4" customWidth="1"/>
    <col min="5387" max="5387" width="20.42578125" style="4" customWidth="1"/>
    <col min="5388" max="5627" width="11.42578125" style="4"/>
    <col min="5628" max="5628" width="14.42578125" style="4" customWidth="1"/>
    <col min="5629" max="5629" width="22.140625" style="4" customWidth="1"/>
    <col min="5630" max="5630" width="16.85546875" style="4" customWidth="1"/>
    <col min="5631" max="5631" width="22.7109375" style="4" customWidth="1"/>
    <col min="5632" max="5632" width="20.28515625" style="4" customWidth="1"/>
    <col min="5633" max="5633" width="22.42578125" style="4" customWidth="1"/>
    <col min="5634" max="5634" width="25.42578125" style="4" customWidth="1"/>
    <col min="5635" max="5635" width="10" style="4" customWidth="1"/>
    <col min="5636" max="5636" width="15.28515625" style="4" customWidth="1"/>
    <col min="5637" max="5641" width="0" style="4" hidden="1" customWidth="1"/>
    <col min="5642" max="5642" width="13.85546875" style="4" customWidth="1"/>
    <col min="5643" max="5643" width="20.42578125" style="4" customWidth="1"/>
    <col min="5644" max="5883" width="11.42578125" style="4"/>
    <col min="5884" max="5884" width="14.42578125" style="4" customWidth="1"/>
    <col min="5885" max="5885" width="22.140625" style="4" customWidth="1"/>
    <col min="5886" max="5886" width="16.85546875" style="4" customWidth="1"/>
    <col min="5887" max="5887" width="22.7109375" style="4" customWidth="1"/>
    <col min="5888" max="5888" width="20.28515625" style="4" customWidth="1"/>
    <col min="5889" max="5889" width="22.42578125" style="4" customWidth="1"/>
    <col min="5890" max="5890" width="25.42578125" style="4" customWidth="1"/>
    <col min="5891" max="5891" width="10" style="4" customWidth="1"/>
    <col min="5892" max="5892" width="15.28515625" style="4" customWidth="1"/>
    <col min="5893" max="5897" width="0" style="4" hidden="1" customWidth="1"/>
    <col min="5898" max="5898" width="13.85546875" style="4" customWidth="1"/>
    <col min="5899" max="5899" width="20.42578125" style="4" customWidth="1"/>
    <col min="5900" max="6139" width="11.42578125" style="4"/>
    <col min="6140" max="6140" width="14.42578125" style="4" customWidth="1"/>
    <col min="6141" max="6141" width="22.140625" style="4" customWidth="1"/>
    <col min="6142" max="6142" width="16.85546875" style="4" customWidth="1"/>
    <col min="6143" max="6143" width="22.7109375" style="4" customWidth="1"/>
    <col min="6144" max="6144" width="20.28515625" style="4" customWidth="1"/>
    <col min="6145" max="6145" width="22.42578125" style="4" customWidth="1"/>
    <col min="6146" max="6146" width="25.42578125" style="4" customWidth="1"/>
    <col min="6147" max="6147" width="10" style="4" customWidth="1"/>
    <col min="6148" max="6148" width="15.28515625" style="4" customWidth="1"/>
    <col min="6149" max="6153" width="0" style="4" hidden="1" customWidth="1"/>
    <col min="6154" max="6154" width="13.85546875" style="4" customWidth="1"/>
    <col min="6155" max="6155" width="20.42578125" style="4" customWidth="1"/>
    <col min="6156" max="6395" width="11.42578125" style="4"/>
    <col min="6396" max="6396" width="14.42578125" style="4" customWidth="1"/>
    <col min="6397" max="6397" width="22.140625" style="4" customWidth="1"/>
    <col min="6398" max="6398" width="16.85546875" style="4" customWidth="1"/>
    <col min="6399" max="6399" width="22.7109375" style="4" customWidth="1"/>
    <col min="6400" max="6400" width="20.28515625" style="4" customWidth="1"/>
    <col min="6401" max="6401" width="22.42578125" style="4" customWidth="1"/>
    <col min="6402" max="6402" width="25.42578125" style="4" customWidth="1"/>
    <col min="6403" max="6403" width="10" style="4" customWidth="1"/>
    <col min="6404" max="6404" width="15.28515625" style="4" customWidth="1"/>
    <col min="6405" max="6409" width="0" style="4" hidden="1" customWidth="1"/>
    <col min="6410" max="6410" width="13.85546875" style="4" customWidth="1"/>
    <col min="6411" max="6411" width="20.42578125" style="4" customWidth="1"/>
    <col min="6412" max="6651" width="11.42578125" style="4"/>
    <col min="6652" max="6652" width="14.42578125" style="4" customWidth="1"/>
    <col min="6653" max="6653" width="22.140625" style="4" customWidth="1"/>
    <col min="6654" max="6654" width="16.85546875" style="4" customWidth="1"/>
    <col min="6655" max="6655" width="22.7109375" style="4" customWidth="1"/>
    <col min="6656" max="6656" width="20.28515625" style="4" customWidth="1"/>
    <col min="6657" max="6657" width="22.42578125" style="4" customWidth="1"/>
    <col min="6658" max="6658" width="25.42578125" style="4" customWidth="1"/>
    <col min="6659" max="6659" width="10" style="4" customWidth="1"/>
    <col min="6660" max="6660" width="15.28515625" style="4" customWidth="1"/>
    <col min="6661" max="6665" width="0" style="4" hidden="1" customWidth="1"/>
    <col min="6666" max="6666" width="13.85546875" style="4" customWidth="1"/>
    <col min="6667" max="6667" width="20.42578125" style="4" customWidth="1"/>
    <col min="6668" max="6907" width="11.42578125" style="4"/>
    <col min="6908" max="6908" width="14.42578125" style="4" customWidth="1"/>
    <col min="6909" max="6909" width="22.140625" style="4" customWidth="1"/>
    <col min="6910" max="6910" width="16.85546875" style="4" customWidth="1"/>
    <col min="6911" max="6911" width="22.7109375" style="4" customWidth="1"/>
    <col min="6912" max="6912" width="20.28515625" style="4" customWidth="1"/>
    <col min="6913" max="6913" width="22.42578125" style="4" customWidth="1"/>
    <col min="6914" max="6914" width="25.42578125" style="4" customWidth="1"/>
    <col min="6915" max="6915" width="10" style="4" customWidth="1"/>
    <col min="6916" max="6916" width="15.28515625" style="4" customWidth="1"/>
    <col min="6917" max="6921" width="0" style="4" hidden="1" customWidth="1"/>
    <col min="6922" max="6922" width="13.85546875" style="4" customWidth="1"/>
    <col min="6923" max="6923" width="20.42578125" style="4" customWidth="1"/>
    <col min="6924" max="7163" width="11.42578125" style="4"/>
    <col min="7164" max="7164" width="14.42578125" style="4" customWidth="1"/>
    <col min="7165" max="7165" width="22.140625" style="4" customWidth="1"/>
    <col min="7166" max="7166" width="16.85546875" style="4" customWidth="1"/>
    <col min="7167" max="7167" width="22.7109375" style="4" customWidth="1"/>
    <col min="7168" max="7168" width="20.28515625" style="4" customWidth="1"/>
    <col min="7169" max="7169" width="22.42578125" style="4" customWidth="1"/>
    <col min="7170" max="7170" width="25.42578125" style="4" customWidth="1"/>
    <col min="7171" max="7171" width="10" style="4" customWidth="1"/>
    <col min="7172" max="7172" width="15.28515625" style="4" customWidth="1"/>
    <col min="7173" max="7177" width="0" style="4" hidden="1" customWidth="1"/>
    <col min="7178" max="7178" width="13.85546875" style="4" customWidth="1"/>
    <col min="7179" max="7179" width="20.42578125" style="4" customWidth="1"/>
    <col min="7180" max="7419" width="11.42578125" style="4"/>
    <col min="7420" max="7420" width="14.42578125" style="4" customWidth="1"/>
    <col min="7421" max="7421" width="22.140625" style="4" customWidth="1"/>
    <col min="7422" max="7422" width="16.85546875" style="4" customWidth="1"/>
    <col min="7423" max="7423" width="22.7109375" style="4" customWidth="1"/>
    <col min="7424" max="7424" width="20.28515625" style="4" customWidth="1"/>
    <col min="7425" max="7425" width="22.42578125" style="4" customWidth="1"/>
    <col min="7426" max="7426" width="25.42578125" style="4" customWidth="1"/>
    <col min="7427" max="7427" width="10" style="4" customWidth="1"/>
    <col min="7428" max="7428" width="15.28515625" style="4" customWidth="1"/>
    <col min="7429" max="7433" width="0" style="4" hidden="1" customWidth="1"/>
    <col min="7434" max="7434" width="13.85546875" style="4" customWidth="1"/>
    <col min="7435" max="7435" width="20.42578125" style="4" customWidth="1"/>
    <col min="7436" max="7675" width="11.42578125" style="4"/>
    <col min="7676" max="7676" width="14.42578125" style="4" customWidth="1"/>
    <col min="7677" max="7677" width="22.140625" style="4" customWidth="1"/>
    <col min="7678" max="7678" width="16.85546875" style="4" customWidth="1"/>
    <col min="7679" max="7679" width="22.7109375" style="4" customWidth="1"/>
    <col min="7680" max="7680" width="20.28515625" style="4" customWidth="1"/>
    <col min="7681" max="7681" width="22.42578125" style="4" customWidth="1"/>
    <col min="7682" max="7682" width="25.42578125" style="4" customWidth="1"/>
    <col min="7683" max="7683" width="10" style="4" customWidth="1"/>
    <col min="7684" max="7684" width="15.28515625" style="4" customWidth="1"/>
    <col min="7685" max="7689" width="0" style="4" hidden="1" customWidth="1"/>
    <col min="7690" max="7690" width="13.85546875" style="4" customWidth="1"/>
    <col min="7691" max="7691" width="20.42578125" style="4" customWidth="1"/>
    <col min="7692" max="7931" width="11.42578125" style="4"/>
    <col min="7932" max="7932" width="14.42578125" style="4" customWidth="1"/>
    <col min="7933" max="7933" width="22.140625" style="4" customWidth="1"/>
    <col min="7934" max="7934" width="16.85546875" style="4" customWidth="1"/>
    <col min="7935" max="7935" width="22.7109375" style="4" customWidth="1"/>
    <col min="7936" max="7936" width="20.28515625" style="4" customWidth="1"/>
    <col min="7937" max="7937" width="22.42578125" style="4" customWidth="1"/>
    <col min="7938" max="7938" width="25.42578125" style="4" customWidth="1"/>
    <col min="7939" max="7939" width="10" style="4" customWidth="1"/>
    <col min="7940" max="7940" width="15.28515625" style="4" customWidth="1"/>
    <col min="7941" max="7945" width="0" style="4" hidden="1" customWidth="1"/>
    <col min="7946" max="7946" width="13.85546875" style="4" customWidth="1"/>
    <col min="7947" max="7947" width="20.42578125" style="4" customWidth="1"/>
    <col min="7948" max="8187" width="11.42578125" style="4"/>
    <col min="8188" max="8188" width="14.42578125" style="4" customWidth="1"/>
    <col min="8189" max="8189" width="22.140625" style="4" customWidth="1"/>
    <col min="8190" max="8190" width="16.85546875" style="4" customWidth="1"/>
    <col min="8191" max="8191" width="22.7109375" style="4" customWidth="1"/>
    <col min="8192" max="8192" width="20.28515625" style="4" customWidth="1"/>
    <col min="8193" max="8193" width="22.42578125" style="4" customWidth="1"/>
    <col min="8194" max="8194" width="25.42578125" style="4" customWidth="1"/>
    <col min="8195" max="8195" width="10" style="4" customWidth="1"/>
    <col min="8196" max="8196" width="15.28515625" style="4" customWidth="1"/>
    <col min="8197" max="8201" width="0" style="4" hidden="1" customWidth="1"/>
    <col min="8202" max="8202" width="13.85546875" style="4" customWidth="1"/>
    <col min="8203" max="8203" width="20.42578125" style="4" customWidth="1"/>
    <col min="8204" max="8443" width="11.42578125" style="4"/>
    <col min="8444" max="8444" width="14.42578125" style="4" customWidth="1"/>
    <col min="8445" max="8445" width="22.140625" style="4" customWidth="1"/>
    <col min="8446" max="8446" width="16.85546875" style="4" customWidth="1"/>
    <col min="8447" max="8447" width="22.7109375" style="4" customWidth="1"/>
    <col min="8448" max="8448" width="20.28515625" style="4" customWidth="1"/>
    <col min="8449" max="8449" width="22.42578125" style="4" customWidth="1"/>
    <col min="8450" max="8450" width="25.42578125" style="4" customWidth="1"/>
    <col min="8451" max="8451" width="10" style="4" customWidth="1"/>
    <col min="8452" max="8452" width="15.28515625" style="4" customWidth="1"/>
    <col min="8453" max="8457" width="0" style="4" hidden="1" customWidth="1"/>
    <col min="8458" max="8458" width="13.85546875" style="4" customWidth="1"/>
    <col min="8459" max="8459" width="20.42578125" style="4" customWidth="1"/>
    <col min="8460" max="8699" width="11.42578125" style="4"/>
    <col min="8700" max="8700" width="14.42578125" style="4" customWidth="1"/>
    <col min="8701" max="8701" width="22.140625" style="4" customWidth="1"/>
    <col min="8702" max="8702" width="16.85546875" style="4" customWidth="1"/>
    <col min="8703" max="8703" width="22.7109375" style="4" customWidth="1"/>
    <col min="8704" max="8704" width="20.28515625" style="4" customWidth="1"/>
    <col min="8705" max="8705" width="22.42578125" style="4" customWidth="1"/>
    <col min="8706" max="8706" width="25.42578125" style="4" customWidth="1"/>
    <col min="8707" max="8707" width="10" style="4" customWidth="1"/>
    <col min="8708" max="8708" width="15.28515625" style="4" customWidth="1"/>
    <col min="8709" max="8713" width="0" style="4" hidden="1" customWidth="1"/>
    <col min="8714" max="8714" width="13.85546875" style="4" customWidth="1"/>
    <col min="8715" max="8715" width="20.42578125" style="4" customWidth="1"/>
    <col min="8716" max="8955" width="11.42578125" style="4"/>
    <col min="8956" max="8956" width="14.42578125" style="4" customWidth="1"/>
    <col min="8957" max="8957" width="22.140625" style="4" customWidth="1"/>
    <col min="8958" max="8958" width="16.85546875" style="4" customWidth="1"/>
    <col min="8959" max="8959" width="22.7109375" style="4" customWidth="1"/>
    <col min="8960" max="8960" width="20.28515625" style="4" customWidth="1"/>
    <col min="8961" max="8961" width="22.42578125" style="4" customWidth="1"/>
    <col min="8962" max="8962" width="25.42578125" style="4" customWidth="1"/>
    <col min="8963" max="8963" width="10" style="4" customWidth="1"/>
    <col min="8964" max="8964" width="15.28515625" style="4" customWidth="1"/>
    <col min="8965" max="8969" width="0" style="4" hidden="1" customWidth="1"/>
    <col min="8970" max="8970" width="13.85546875" style="4" customWidth="1"/>
    <col min="8971" max="8971" width="20.42578125" style="4" customWidth="1"/>
    <col min="8972" max="9211" width="11.42578125" style="4"/>
    <col min="9212" max="9212" width="14.42578125" style="4" customWidth="1"/>
    <col min="9213" max="9213" width="22.140625" style="4" customWidth="1"/>
    <col min="9214" max="9214" width="16.85546875" style="4" customWidth="1"/>
    <col min="9215" max="9215" width="22.7109375" style="4" customWidth="1"/>
    <col min="9216" max="9216" width="20.28515625" style="4" customWidth="1"/>
    <col min="9217" max="9217" width="22.42578125" style="4" customWidth="1"/>
    <col min="9218" max="9218" width="25.42578125" style="4" customWidth="1"/>
    <col min="9219" max="9219" width="10" style="4" customWidth="1"/>
    <col min="9220" max="9220" width="15.28515625" style="4" customWidth="1"/>
    <col min="9221" max="9225" width="0" style="4" hidden="1" customWidth="1"/>
    <col min="9226" max="9226" width="13.85546875" style="4" customWidth="1"/>
    <col min="9227" max="9227" width="20.42578125" style="4" customWidth="1"/>
    <col min="9228" max="9467" width="11.42578125" style="4"/>
    <col min="9468" max="9468" width="14.42578125" style="4" customWidth="1"/>
    <col min="9469" max="9469" width="22.140625" style="4" customWidth="1"/>
    <col min="9470" max="9470" width="16.85546875" style="4" customWidth="1"/>
    <col min="9471" max="9471" width="22.7109375" style="4" customWidth="1"/>
    <col min="9472" max="9472" width="20.28515625" style="4" customWidth="1"/>
    <col min="9473" max="9473" width="22.42578125" style="4" customWidth="1"/>
    <col min="9474" max="9474" width="25.42578125" style="4" customWidth="1"/>
    <col min="9475" max="9475" width="10" style="4" customWidth="1"/>
    <col min="9476" max="9476" width="15.28515625" style="4" customWidth="1"/>
    <col min="9477" max="9481" width="0" style="4" hidden="1" customWidth="1"/>
    <col min="9482" max="9482" width="13.85546875" style="4" customWidth="1"/>
    <col min="9483" max="9483" width="20.42578125" style="4" customWidth="1"/>
    <col min="9484" max="9723" width="11.42578125" style="4"/>
    <col min="9724" max="9724" width="14.42578125" style="4" customWidth="1"/>
    <col min="9725" max="9725" width="22.140625" style="4" customWidth="1"/>
    <col min="9726" max="9726" width="16.85546875" style="4" customWidth="1"/>
    <col min="9727" max="9727" width="22.7109375" style="4" customWidth="1"/>
    <col min="9728" max="9728" width="20.28515625" style="4" customWidth="1"/>
    <col min="9729" max="9729" width="22.42578125" style="4" customWidth="1"/>
    <col min="9730" max="9730" width="25.42578125" style="4" customWidth="1"/>
    <col min="9731" max="9731" width="10" style="4" customWidth="1"/>
    <col min="9732" max="9732" width="15.28515625" style="4" customWidth="1"/>
    <col min="9733" max="9737" width="0" style="4" hidden="1" customWidth="1"/>
    <col min="9738" max="9738" width="13.85546875" style="4" customWidth="1"/>
    <col min="9739" max="9739" width="20.42578125" style="4" customWidth="1"/>
    <col min="9740" max="9979" width="11.42578125" style="4"/>
    <col min="9980" max="9980" width="14.42578125" style="4" customWidth="1"/>
    <col min="9981" max="9981" width="22.140625" style="4" customWidth="1"/>
    <col min="9982" max="9982" width="16.85546875" style="4" customWidth="1"/>
    <col min="9983" max="9983" width="22.7109375" style="4" customWidth="1"/>
    <col min="9984" max="9984" width="20.28515625" style="4" customWidth="1"/>
    <col min="9985" max="9985" width="22.42578125" style="4" customWidth="1"/>
    <col min="9986" max="9986" width="25.42578125" style="4" customWidth="1"/>
    <col min="9987" max="9987" width="10" style="4" customWidth="1"/>
    <col min="9988" max="9988" width="15.28515625" style="4" customWidth="1"/>
    <col min="9989" max="9993" width="0" style="4" hidden="1" customWidth="1"/>
    <col min="9994" max="9994" width="13.85546875" style="4" customWidth="1"/>
    <col min="9995" max="9995" width="20.42578125" style="4" customWidth="1"/>
    <col min="9996" max="10235" width="11.42578125" style="4"/>
    <col min="10236" max="10236" width="14.42578125" style="4" customWidth="1"/>
    <col min="10237" max="10237" width="22.140625" style="4" customWidth="1"/>
    <col min="10238" max="10238" width="16.85546875" style="4" customWidth="1"/>
    <col min="10239" max="10239" width="22.7109375" style="4" customWidth="1"/>
    <col min="10240" max="10240" width="20.28515625" style="4" customWidth="1"/>
    <col min="10241" max="10241" width="22.42578125" style="4" customWidth="1"/>
    <col min="10242" max="10242" width="25.42578125" style="4" customWidth="1"/>
    <col min="10243" max="10243" width="10" style="4" customWidth="1"/>
    <col min="10244" max="10244" width="15.28515625" style="4" customWidth="1"/>
    <col min="10245" max="10249" width="0" style="4" hidden="1" customWidth="1"/>
    <col min="10250" max="10250" width="13.85546875" style="4" customWidth="1"/>
    <col min="10251" max="10251" width="20.42578125" style="4" customWidth="1"/>
    <col min="10252" max="10491" width="11.42578125" style="4"/>
    <col min="10492" max="10492" width="14.42578125" style="4" customWidth="1"/>
    <col min="10493" max="10493" width="22.140625" style="4" customWidth="1"/>
    <col min="10494" max="10494" width="16.85546875" style="4" customWidth="1"/>
    <col min="10495" max="10495" width="22.7109375" style="4" customWidth="1"/>
    <col min="10496" max="10496" width="20.28515625" style="4" customWidth="1"/>
    <col min="10497" max="10497" width="22.42578125" style="4" customWidth="1"/>
    <col min="10498" max="10498" width="25.42578125" style="4" customWidth="1"/>
    <col min="10499" max="10499" width="10" style="4" customWidth="1"/>
    <col min="10500" max="10500" width="15.28515625" style="4" customWidth="1"/>
    <col min="10501" max="10505" width="0" style="4" hidden="1" customWidth="1"/>
    <col min="10506" max="10506" width="13.85546875" style="4" customWidth="1"/>
    <col min="10507" max="10507" width="20.42578125" style="4" customWidth="1"/>
    <col min="10508" max="10747" width="11.42578125" style="4"/>
    <col min="10748" max="10748" width="14.42578125" style="4" customWidth="1"/>
    <col min="10749" max="10749" width="22.140625" style="4" customWidth="1"/>
    <col min="10750" max="10750" width="16.85546875" style="4" customWidth="1"/>
    <col min="10751" max="10751" width="22.7109375" style="4" customWidth="1"/>
    <col min="10752" max="10752" width="20.28515625" style="4" customWidth="1"/>
    <col min="10753" max="10753" width="22.42578125" style="4" customWidth="1"/>
    <col min="10754" max="10754" width="25.42578125" style="4" customWidth="1"/>
    <col min="10755" max="10755" width="10" style="4" customWidth="1"/>
    <col min="10756" max="10756" width="15.28515625" style="4" customWidth="1"/>
    <col min="10757" max="10761" width="0" style="4" hidden="1" customWidth="1"/>
    <col min="10762" max="10762" width="13.85546875" style="4" customWidth="1"/>
    <col min="10763" max="10763" width="20.42578125" style="4" customWidth="1"/>
    <col min="10764" max="11003" width="11.42578125" style="4"/>
    <col min="11004" max="11004" width="14.42578125" style="4" customWidth="1"/>
    <col min="11005" max="11005" width="22.140625" style="4" customWidth="1"/>
    <col min="11006" max="11006" width="16.85546875" style="4" customWidth="1"/>
    <col min="11007" max="11007" width="22.7109375" style="4" customWidth="1"/>
    <col min="11008" max="11008" width="20.28515625" style="4" customWidth="1"/>
    <col min="11009" max="11009" width="22.42578125" style="4" customWidth="1"/>
    <col min="11010" max="11010" width="25.42578125" style="4" customWidth="1"/>
    <col min="11011" max="11011" width="10" style="4" customWidth="1"/>
    <col min="11012" max="11012" width="15.28515625" style="4" customWidth="1"/>
    <col min="11013" max="11017" width="0" style="4" hidden="1" customWidth="1"/>
    <col min="11018" max="11018" width="13.85546875" style="4" customWidth="1"/>
    <col min="11019" max="11019" width="20.42578125" style="4" customWidth="1"/>
    <col min="11020" max="11259" width="11.42578125" style="4"/>
    <col min="11260" max="11260" width="14.42578125" style="4" customWidth="1"/>
    <col min="11261" max="11261" width="22.140625" style="4" customWidth="1"/>
    <col min="11262" max="11262" width="16.85546875" style="4" customWidth="1"/>
    <col min="11263" max="11263" width="22.7109375" style="4" customWidth="1"/>
    <col min="11264" max="11264" width="20.28515625" style="4" customWidth="1"/>
    <col min="11265" max="11265" width="22.42578125" style="4" customWidth="1"/>
    <col min="11266" max="11266" width="25.42578125" style="4" customWidth="1"/>
    <col min="11267" max="11267" width="10" style="4" customWidth="1"/>
    <col min="11268" max="11268" width="15.28515625" style="4" customWidth="1"/>
    <col min="11269" max="11273" width="0" style="4" hidden="1" customWidth="1"/>
    <col min="11274" max="11274" width="13.85546875" style="4" customWidth="1"/>
    <col min="11275" max="11275" width="20.42578125" style="4" customWidth="1"/>
    <col min="11276" max="11515" width="11.42578125" style="4"/>
    <col min="11516" max="11516" width="14.42578125" style="4" customWidth="1"/>
    <col min="11517" max="11517" width="22.140625" style="4" customWidth="1"/>
    <col min="11518" max="11518" width="16.85546875" style="4" customWidth="1"/>
    <col min="11519" max="11519" width="22.7109375" style="4" customWidth="1"/>
    <col min="11520" max="11520" width="20.28515625" style="4" customWidth="1"/>
    <col min="11521" max="11521" width="22.42578125" style="4" customWidth="1"/>
    <col min="11522" max="11522" width="25.42578125" style="4" customWidth="1"/>
    <col min="11523" max="11523" width="10" style="4" customWidth="1"/>
    <col min="11524" max="11524" width="15.28515625" style="4" customWidth="1"/>
    <col min="11525" max="11529" width="0" style="4" hidden="1" customWidth="1"/>
    <col min="11530" max="11530" width="13.85546875" style="4" customWidth="1"/>
    <col min="11531" max="11531" width="20.42578125" style="4" customWidth="1"/>
    <col min="11532" max="11771" width="11.42578125" style="4"/>
    <col min="11772" max="11772" width="14.42578125" style="4" customWidth="1"/>
    <col min="11773" max="11773" width="22.140625" style="4" customWidth="1"/>
    <col min="11774" max="11774" width="16.85546875" style="4" customWidth="1"/>
    <col min="11775" max="11775" width="22.7109375" style="4" customWidth="1"/>
    <col min="11776" max="11776" width="20.28515625" style="4" customWidth="1"/>
    <col min="11777" max="11777" width="22.42578125" style="4" customWidth="1"/>
    <col min="11778" max="11778" width="25.42578125" style="4" customWidth="1"/>
    <col min="11779" max="11779" width="10" style="4" customWidth="1"/>
    <col min="11780" max="11780" width="15.28515625" style="4" customWidth="1"/>
    <col min="11781" max="11785" width="0" style="4" hidden="1" customWidth="1"/>
    <col min="11786" max="11786" width="13.85546875" style="4" customWidth="1"/>
    <col min="11787" max="11787" width="20.42578125" style="4" customWidth="1"/>
    <col min="11788" max="12027" width="11.42578125" style="4"/>
    <col min="12028" max="12028" width="14.42578125" style="4" customWidth="1"/>
    <col min="12029" max="12029" width="22.140625" style="4" customWidth="1"/>
    <col min="12030" max="12030" width="16.85546875" style="4" customWidth="1"/>
    <col min="12031" max="12031" width="22.7109375" style="4" customWidth="1"/>
    <col min="12032" max="12032" width="20.28515625" style="4" customWidth="1"/>
    <col min="12033" max="12033" width="22.42578125" style="4" customWidth="1"/>
    <col min="12034" max="12034" width="25.42578125" style="4" customWidth="1"/>
    <col min="12035" max="12035" width="10" style="4" customWidth="1"/>
    <col min="12036" max="12036" width="15.28515625" style="4" customWidth="1"/>
    <col min="12037" max="12041" width="0" style="4" hidden="1" customWidth="1"/>
    <col min="12042" max="12042" width="13.85546875" style="4" customWidth="1"/>
    <col min="12043" max="12043" width="20.42578125" style="4" customWidth="1"/>
    <col min="12044" max="12283" width="11.42578125" style="4"/>
    <col min="12284" max="12284" width="14.42578125" style="4" customWidth="1"/>
    <col min="12285" max="12285" width="22.140625" style="4" customWidth="1"/>
    <col min="12286" max="12286" width="16.85546875" style="4" customWidth="1"/>
    <col min="12287" max="12287" width="22.7109375" style="4" customWidth="1"/>
    <col min="12288" max="12288" width="20.28515625" style="4" customWidth="1"/>
    <col min="12289" max="12289" width="22.42578125" style="4" customWidth="1"/>
    <col min="12290" max="12290" width="25.42578125" style="4" customWidth="1"/>
    <col min="12291" max="12291" width="10" style="4" customWidth="1"/>
    <col min="12292" max="12292" width="15.28515625" style="4" customWidth="1"/>
    <col min="12293" max="12297" width="0" style="4" hidden="1" customWidth="1"/>
    <col min="12298" max="12298" width="13.85546875" style="4" customWidth="1"/>
    <col min="12299" max="12299" width="20.42578125" style="4" customWidth="1"/>
    <col min="12300" max="12539" width="11.42578125" style="4"/>
    <col min="12540" max="12540" width="14.42578125" style="4" customWidth="1"/>
    <col min="12541" max="12541" width="22.140625" style="4" customWidth="1"/>
    <col min="12542" max="12542" width="16.85546875" style="4" customWidth="1"/>
    <col min="12543" max="12543" width="22.7109375" style="4" customWidth="1"/>
    <col min="12544" max="12544" width="20.28515625" style="4" customWidth="1"/>
    <col min="12545" max="12545" width="22.42578125" style="4" customWidth="1"/>
    <col min="12546" max="12546" width="25.42578125" style="4" customWidth="1"/>
    <col min="12547" max="12547" width="10" style="4" customWidth="1"/>
    <col min="12548" max="12548" width="15.28515625" style="4" customWidth="1"/>
    <col min="12549" max="12553" width="0" style="4" hidden="1" customWidth="1"/>
    <col min="12554" max="12554" width="13.85546875" style="4" customWidth="1"/>
    <col min="12555" max="12555" width="20.42578125" style="4" customWidth="1"/>
    <col min="12556" max="12795" width="11.42578125" style="4"/>
    <col min="12796" max="12796" width="14.42578125" style="4" customWidth="1"/>
    <col min="12797" max="12797" width="22.140625" style="4" customWidth="1"/>
    <col min="12798" max="12798" width="16.85546875" style="4" customWidth="1"/>
    <col min="12799" max="12799" width="22.7109375" style="4" customWidth="1"/>
    <col min="12800" max="12800" width="20.28515625" style="4" customWidth="1"/>
    <col min="12801" max="12801" width="22.42578125" style="4" customWidth="1"/>
    <col min="12802" max="12802" width="25.42578125" style="4" customWidth="1"/>
    <col min="12803" max="12803" width="10" style="4" customWidth="1"/>
    <col min="12804" max="12804" width="15.28515625" style="4" customWidth="1"/>
    <col min="12805" max="12809" width="0" style="4" hidden="1" customWidth="1"/>
    <col min="12810" max="12810" width="13.85546875" style="4" customWidth="1"/>
    <col min="12811" max="12811" width="20.42578125" style="4" customWidth="1"/>
    <col min="12812" max="13051" width="11.42578125" style="4"/>
    <col min="13052" max="13052" width="14.42578125" style="4" customWidth="1"/>
    <col min="13053" max="13053" width="22.140625" style="4" customWidth="1"/>
    <col min="13054" max="13054" width="16.85546875" style="4" customWidth="1"/>
    <col min="13055" max="13055" width="22.7109375" style="4" customWidth="1"/>
    <col min="13056" max="13056" width="20.28515625" style="4" customWidth="1"/>
    <col min="13057" max="13057" width="22.42578125" style="4" customWidth="1"/>
    <col min="13058" max="13058" width="25.42578125" style="4" customWidth="1"/>
    <col min="13059" max="13059" width="10" style="4" customWidth="1"/>
    <col min="13060" max="13060" width="15.28515625" style="4" customWidth="1"/>
    <col min="13061" max="13065" width="0" style="4" hidden="1" customWidth="1"/>
    <col min="13066" max="13066" width="13.85546875" style="4" customWidth="1"/>
    <col min="13067" max="13067" width="20.42578125" style="4" customWidth="1"/>
    <col min="13068" max="13307" width="11.42578125" style="4"/>
    <col min="13308" max="13308" width="14.42578125" style="4" customWidth="1"/>
    <col min="13309" max="13309" width="22.140625" style="4" customWidth="1"/>
    <col min="13310" max="13310" width="16.85546875" style="4" customWidth="1"/>
    <col min="13311" max="13311" width="22.7109375" style="4" customWidth="1"/>
    <col min="13312" max="13312" width="20.28515625" style="4" customWidth="1"/>
    <col min="13313" max="13313" width="22.42578125" style="4" customWidth="1"/>
    <col min="13314" max="13314" width="25.42578125" style="4" customWidth="1"/>
    <col min="13315" max="13315" width="10" style="4" customWidth="1"/>
    <col min="13316" max="13316" width="15.28515625" style="4" customWidth="1"/>
    <col min="13317" max="13321" width="0" style="4" hidden="1" customWidth="1"/>
    <col min="13322" max="13322" width="13.85546875" style="4" customWidth="1"/>
    <col min="13323" max="13323" width="20.42578125" style="4" customWidth="1"/>
    <col min="13324" max="13563" width="11.42578125" style="4"/>
    <col min="13564" max="13564" width="14.42578125" style="4" customWidth="1"/>
    <col min="13565" max="13565" width="22.140625" style="4" customWidth="1"/>
    <col min="13566" max="13566" width="16.85546875" style="4" customWidth="1"/>
    <col min="13567" max="13567" width="22.7109375" style="4" customWidth="1"/>
    <col min="13568" max="13568" width="20.28515625" style="4" customWidth="1"/>
    <col min="13569" max="13569" width="22.42578125" style="4" customWidth="1"/>
    <col min="13570" max="13570" width="25.42578125" style="4" customWidth="1"/>
    <col min="13571" max="13571" width="10" style="4" customWidth="1"/>
    <col min="13572" max="13572" width="15.28515625" style="4" customWidth="1"/>
    <col min="13573" max="13577" width="0" style="4" hidden="1" customWidth="1"/>
    <col min="13578" max="13578" width="13.85546875" style="4" customWidth="1"/>
    <col min="13579" max="13579" width="20.42578125" style="4" customWidth="1"/>
    <col min="13580" max="13819" width="11.42578125" style="4"/>
    <col min="13820" max="13820" width="14.42578125" style="4" customWidth="1"/>
    <col min="13821" max="13821" width="22.140625" style="4" customWidth="1"/>
    <col min="13822" max="13822" width="16.85546875" style="4" customWidth="1"/>
    <col min="13823" max="13823" width="22.7109375" style="4" customWidth="1"/>
    <col min="13824" max="13824" width="20.28515625" style="4" customWidth="1"/>
    <col min="13825" max="13825" width="22.42578125" style="4" customWidth="1"/>
    <col min="13826" max="13826" width="25.42578125" style="4" customWidth="1"/>
    <col min="13827" max="13827" width="10" style="4" customWidth="1"/>
    <col min="13828" max="13828" width="15.28515625" style="4" customWidth="1"/>
    <col min="13829" max="13833" width="0" style="4" hidden="1" customWidth="1"/>
    <col min="13834" max="13834" width="13.85546875" style="4" customWidth="1"/>
    <col min="13835" max="13835" width="20.42578125" style="4" customWidth="1"/>
    <col min="13836" max="14075" width="11.42578125" style="4"/>
    <col min="14076" max="14076" width="14.42578125" style="4" customWidth="1"/>
    <col min="14077" max="14077" width="22.140625" style="4" customWidth="1"/>
    <col min="14078" max="14078" width="16.85546875" style="4" customWidth="1"/>
    <col min="14079" max="14079" width="22.7109375" style="4" customWidth="1"/>
    <col min="14080" max="14080" width="20.28515625" style="4" customWidth="1"/>
    <col min="14081" max="14081" width="22.42578125" style="4" customWidth="1"/>
    <col min="14082" max="14082" width="25.42578125" style="4" customWidth="1"/>
    <col min="14083" max="14083" width="10" style="4" customWidth="1"/>
    <col min="14084" max="14084" width="15.28515625" style="4" customWidth="1"/>
    <col min="14085" max="14089" width="0" style="4" hidden="1" customWidth="1"/>
    <col min="14090" max="14090" width="13.85546875" style="4" customWidth="1"/>
    <col min="14091" max="14091" width="20.42578125" style="4" customWidth="1"/>
    <col min="14092" max="14331" width="11.42578125" style="4"/>
    <col min="14332" max="14332" width="14.42578125" style="4" customWidth="1"/>
    <col min="14333" max="14333" width="22.140625" style="4" customWidth="1"/>
    <col min="14334" max="14334" width="16.85546875" style="4" customWidth="1"/>
    <col min="14335" max="14335" width="22.7109375" style="4" customWidth="1"/>
    <col min="14336" max="14336" width="20.28515625" style="4" customWidth="1"/>
    <col min="14337" max="14337" width="22.42578125" style="4" customWidth="1"/>
    <col min="14338" max="14338" width="25.42578125" style="4" customWidth="1"/>
    <col min="14339" max="14339" width="10" style="4" customWidth="1"/>
    <col min="14340" max="14340" width="15.28515625" style="4" customWidth="1"/>
    <col min="14341" max="14345" width="0" style="4" hidden="1" customWidth="1"/>
    <col min="14346" max="14346" width="13.85546875" style="4" customWidth="1"/>
    <col min="14347" max="14347" width="20.42578125" style="4" customWidth="1"/>
    <col min="14348" max="14587" width="11.42578125" style="4"/>
    <col min="14588" max="14588" width="14.42578125" style="4" customWidth="1"/>
    <col min="14589" max="14589" width="22.140625" style="4" customWidth="1"/>
    <col min="14590" max="14590" width="16.85546875" style="4" customWidth="1"/>
    <col min="14591" max="14591" width="22.7109375" style="4" customWidth="1"/>
    <col min="14592" max="14592" width="20.28515625" style="4" customWidth="1"/>
    <col min="14593" max="14593" width="22.42578125" style="4" customWidth="1"/>
    <col min="14594" max="14594" width="25.42578125" style="4" customWidth="1"/>
    <col min="14595" max="14595" width="10" style="4" customWidth="1"/>
    <col min="14596" max="14596" width="15.28515625" style="4" customWidth="1"/>
    <col min="14597" max="14601" width="0" style="4" hidden="1" customWidth="1"/>
    <col min="14602" max="14602" width="13.85546875" style="4" customWidth="1"/>
    <col min="14603" max="14603" width="20.42578125" style="4" customWidth="1"/>
    <col min="14604" max="14843" width="11.42578125" style="4"/>
    <col min="14844" max="14844" width="14.42578125" style="4" customWidth="1"/>
    <col min="14845" max="14845" width="22.140625" style="4" customWidth="1"/>
    <col min="14846" max="14846" width="16.85546875" style="4" customWidth="1"/>
    <col min="14847" max="14847" width="22.7109375" style="4" customWidth="1"/>
    <col min="14848" max="14848" width="20.28515625" style="4" customWidth="1"/>
    <col min="14849" max="14849" width="22.42578125" style="4" customWidth="1"/>
    <col min="14850" max="14850" width="25.42578125" style="4" customWidth="1"/>
    <col min="14851" max="14851" width="10" style="4" customWidth="1"/>
    <col min="14852" max="14852" width="15.28515625" style="4" customWidth="1"/>
    <col min="14853" max="14857" width="0" style="4" hidden="1" customWidth="1"/>
    <col min="14858" max="14858" width="13.85546875" style="4" customWidth="1"/>
    <col min="14859" max="14859" width="20.42578125" style="4" customWidth="1"/>
    <col min="14860" max="15099" width="11.42578125" style="4"/>
    <col min="15100" max="15100" width="14.42578125" style="4" customWidth="1"/>
    <col min="15101" max="15101" width="22.140625" style="4" customWidth="1"/>
    <col min="15102" max="15102" width="16.85546875" style="4" customWidth="1"/>
    <col min="15103" max="15103" width="22.7109375" style="4" customWidth="1"/>
    <col min="15104" max="15104" width="20.28515625" style="4" customWidth="1"/>
    <col min="15105" max="15105" width="22.42578125" style="4" customWidth="1"/>
    <col min="15106" max="15106" width="25.42578125" style="4" customWidth="1"/>
    <col min="15107" max="15107" width="10" style="4" customWidth="1"/>
    <col min="15108" max="15108" width="15.28515625" style="4" customWidth="1"/>
    <col min="15109" max="15113" width="0" style="4" hidden="1" customWidth="1"/>
    <col min="15114" max="15114" width="13.85546875" style="4" customWidth="1"/>
    <col min="15115" max="15115" width="20.42578125" style="4" customWidth="1"/>
    <col min="15116" max="15355" width="11.42578125" style="4"/>
    <col min="15356" max="15356" width="14.42578125" style="4" customWidth="1"/>
    <col min="15357" max="15357" width="22.140625" style="4" customWidth="1"/>
    <col min="15358" max="15358" width="16.85546875" style="4" customWidth="1"/>
    <col min="15359" max="15359" width="22.7109375" style="4" customWidth="1"/>
    <col min="15360" max="15360" width="20.28515625" style="4" customWidth="1"/>
    <col min="15361" max="15361" width="22.42578125" style="4" customWidth="1"/>
    <col min="15362" max="15362" width="25.42578125" style="4" customWidth="1"/>
    <col min="15363" max="15363" width="10" style="4" customWidth="1"/>
    <col min="15364" max="15364" width="15.28515625" style="4" customWidth="1"/>
    <col min="15365" max="15369" width="0" style="4" hidden="1" customWidth="1"/>
    <col min="15370" max="15370" width="13.85546875" style="4" customWidth="1"/>
    <col min="15371" max="15371" width="20.42578125" style="4" customWidth="1"/>
    <col min="15372" max="15611" width="11.42578125" style="4"/>
    <col min="15612" max="15612" width="14.42578125" style="4" customWidth="1"/>
    <col min="15613" max="15613" width="22.140625" style="4" customWidth="1"/>
    <col min="15614" max="15614" width="16.85546875" style="4" customWidth="1"/>
    <col min="15615" max="15615" width="22.7109375" style="4" customWidth="1"/>
    <col min="15616" max="15616" width="20.28515625" style="4" customWidth="1"/>
    <col min="15617" max="15617" width="22.42578125" style="4" customWidth="1"/>
    <col min="15618" max="15618" width="25.42578125" style="4" customWidth="1"/>
    <col min="15619" max="15619" width="10" style="4" customWidth="1"/>
    <col min="15620" max="15620" width="15.28515625" style="4" customWidth="1"/>
    <col min="15621" max="15625" width="0" style="4" hidden="1" customWidth="1"/>
    <col min="15626" max="15626" width="13.85546875" style="4" customWidth="1"/>
    <col min="15627" max="15627" width="20.42578125" style="4" customWidth="1"/>
    <col min="15628" max="15867" width="11.42578125" style="4"/>
    <col min="15868" max="15868" width="14.42578125" style="4" customWidth="1"/>
    <col min="15869" max="15869" width="22.140625" style="4" customWidth="1"/>
    <col min="15870" max="15870" width="16.85546875" style="4" customWidth="1"/>
    <col min="15871" max="15871" width="22.7109375" style="4" customWidth="1"/>
    <col min="15872" max="15872" width="20.28515625" style="4" customWidth="1"/>
    <col min="15873" max="15873" width="22.42578125" style="4" customWidth="1"/>
    <col min="15874" max="15874" width="25.42578125" style="4" customWidth="1"/>
    <col min="15875" max="15875" width="10" style="4" customWidth="1"/>
    <col min="15876" max="15876" width="15.28515625" style="4" customWidth="1"/>
    <col min="15877" max="15881" width="0" style="4" hidden="1" customWidth="1"/>
    <col min="15882" max="15882" width="13.85546875" style="4" customWidth="1"/>
    <col min="15883" max="15883" width="20.42578125" style="4" customWidth="1"/>
    <col min="15884" max="16123" width="11.42578125" style="4"/>
    <col min="16124" max="16124" width="14.42578125" style="4" customWidth="1"/>
    <col min="16125" max="16125" width="22.140625" style="4" customWidth="1"/>
    <col min="16126" max="16126" width="16.85546875" style="4" customWidth="1"/>
    <col min="16127" max="16127" width="22.7109375" style="4" customWidth="1"/>
    <col min="16128" max="16128" width="20.28515625" style="4" customWidth="1"/>
    <col min="16129" max="16129" width="22.42578125" style="4" customWidth="1"/>
    <col min="16130" max="16130" width="25.42578125" style="4" customWidth="1"/>
    <col min="16131" max="16131" width="10" style="4" customWidth="1"/>
    <col min="16132" max="16132" width="15.28515625" style="4" customWidth="1"/>
    <col min="16133" max="16137" width="0" style="4" hidden="1" customWidth="1"/>
    <col min="16138" max="16138" width="13.85546875" style="4" customWidth="1"/>
    <col min="16139" max="16139" width="20.42578125" style="4" customWidth="1"/>
    <col min="16140" max="16384" width="11.42578125" style="4"/>
  </cols>
  <sheetData>
    <row r="1" spans="1:12" s="1" customFormat="1" ht="21.75" customHeight="1">
      <c r="A1" s="400"/>
      <c r="B1" s="439"/>
      <c r="C1" s="440"/>
      <c r="D1" s="446" t="s">
        <v>25</v>
      </c>
      <c r="E1" s="447"/>
      <c r="F1" s="447"/>
      <c r="G1" s="447"/>
      <c r="H1" s="447"/>
      <c r="I1" s="447"/>
      <c r="J1" s="448"/>
      <c r="K1" s="6" t="s">
        <v>0</v>
      </c>
    </row>
    <row r="2" spans="1:12" s="1" customFormat="1" ht="21.75" customHeight="1">
      <c r="A2" s="400"/>
      <c r="B2" s="441"/>
      <c r="C2" s="442"/>
      <c r="D2" s="449"/>
      <c r="E2" s="475"/>
      <c r="F2" s="475"/>
      <c r="G2" s="475"/>
      <c r="H2" s="475"/>
      <c r="I2" s="475"/>
      <c r="J2" s="450"/>
      <c r="K2" s="51" t="s">
        <v>254</v>
      </c>
    </row>
    <row r="3" spans="1:12" s="1" customFormat="1" ht="21.75" customHeight="1">
      <c r="A3" s="400"/>
      <c r="B3" s="441"/>
      <c r="C3" s="442"/>
      <c r="D3" s="449"/>
      <c r="E3" s="475"/>
      <c r="F3" s="475"/>
      <c r="G3" s="475"/>
      <c r="H3" s="475"/>
      <c r="I3" s="475"/>
      <c r="J3" s="450"/>
      <c r="K3" s="6" t="s">
        <v>255</v>
      </c>
    </row>
    <row r="4" spans="1:12" s="1" customFormat="1" ht="21.75" customHeight="1">
      <c r="A4" s="400"/>
      <c r="B4" s="443"/>
      <c r="C4" s="444"/>
      <c r="D4" s="451"/>
      <c r="E4" s="452"/>
      <c r="F4" s="452"/>
      <c r="G4" s="452"/>
      <c r="H4" s="452"/>
      <c r="I4" s="452"/>
      <c r="J4" s="453"/>
      <c r="K4" s="6" t="s">
        <v>1</v>
      </c>
    </row>
    <row r="5" spans="1:12" s="1" customFormat="1" ht="28.5" customHeight="1">
      <c r="A5" s="400"/>
      <c r="B5" s="476"/>
      <c r="C5" s="476"/>
      <c r="D5" s="476"/>
      <c r="E5" s="476"/>
      <c r="F5" s="476"/>
      <c r="G5" s="476"/>
      <c r="H5" s="476"/>
      <c r="I5" s="476"/>
      <c r="J5" s="476"/>
      <c r="K5" s="476"/>
    </row>
    <row r="6" spans="1:12" s="2" customFormat="1" ht="28.5" customHeight="1">
      <c r="A6" s="400"/>
      <c r="B6" s="477" t="s">
        <v>2</v>
      </c>
      <c r="C6" s="477"/>
      <c r="D6" s="477"/>
      <c r="E6" s="477"/>
      <c r="F6" s="477"/>
      <c r="G6" s="477"/>
      <c r="H6" s="477"/>
      <c r="I6" s="477"/>
      <c r="J6" s="477"/>
      <c r="K6" s="477"/>
    </row>
    <row r="7" spans="1:12" s="2" customFormat="1" ht="28.5" customHeight="1">
      <c r="A7" s="400"/>
      <c r="B7" s="477" t="s">
        <v>8</v>
      </c>
      <c r="C7" s="477"/>
      <c r="D7" s="477"/>
      <c r="E7" s="477"/>
      <c r="F7" s="477"/>
      <c r="G7" s="477"/>
      <c r="H7" s="8"/>
      <c r="I7" s="8"/>
      <c r="J7" s="8"/>
      <c r="K7" s="8"/>
    </row>
    <row r="8" spans="1:12" s="2" customFormat="1" ht="28.5" customHeight="1">
      <c r="A8" s="400"/>
      <c r="B8" s="477" t="s">
        <v>3</v>
      </c>
      <c r="C8" s="477"/>
      <c r="D8" s="477"/>
      <c r="E8" s="477"/>
      <c r="F8" s="477"/>
      <c r="G8" s="477"/>
      <c r="H8" s="477"/>
      <c r="I8" s="8"/>
      <c r="J8" s="8"/>
      <c r="K8" s="8"/>
    </row>
    <row r="9" spans="1:12" s="1" customFormat="1" ht="28.5" customHeight="1">
      <c r="A9" s="400"/>
      <c r="B9" s="408" t="s">
        <v>394</v>
      </c>
      <c r="C9" s="408"/>
      <c r="D9" s="408"/>
      <c r="E9" s="408"/>
      <c r="F9" s="408"/>
      <c r="G9" s="408"/>
      <c r="H9" s="408"/>
      <c r="I9" s="408"/>
      <c r="J9" s="408"/>
      <c r="K9" s="408"/>
    </row>
    <row r="10" spans="1:12" s="1" customFormat="1" ht="28.5" customHeight="1" thickBot="1">
      <c r="A10" s="400"/>
      <c r="B10" s="476"/>
      <c r="C10" s="476"/>
      <c r="D10" s="476"/>
      <c r="E10" s="476"/>
      <c r="F10" s="476"/>
      <c r="G10" s="476"/>
      <c r="H10" s="476"/>
      <c r="I10" s="476"/>
      <c r="J10" s="476"/>
      <c r="K10" s="476"/>
    </row>
    <row r="11" spans="1:12" s="1" customFormat="1" ht="28.5" customHeight="1">
      <c r="A11" s="400"/>
      <c r="B11" s="409" t="s">
        <v>62</v>
      </c>
      <c r="C11" s="455" t="s">
        <v>63</v>
      </c>
      <c r="D11" s="411" t="s">
        <v>4</v>
      </c>
      <c r="E11" s="411" t="s">
        <v>41</v>
      </c>
      <c r="F11" s="411" t="s">
        <v>5</v>
      </c>
      <c r="G11" s="411" t="s">
        <v>14</v>
      </c>
      <c r="H11" s="411" t="s">
        <v>6</v>
      </c>
      <c r="I11" s="397" t="s">
        <v>447</v>
      </c>
      <c r="J11" s="416" t="s">
        <v>12</v>
      </c>
      <c r="K11" s="418" t="s">
        <v>13</v>
      </c>
      <c r="L11" s="421" t="s">
        <v>11</v>
      </c>
    </row>
    <row r="12" spans="1:12" s="3" customFormat="1" ht="28.5" customHeight="1">
      <c r="A12" s="400"/>
      <c r="B12" s="454"/>
      <c r="C12" s="456"/>
      <c r="D12" s="413"/>
      <c r="E12" s="413"/>
      <c r="F12" s="413"/>
      <c r="G12" s="413"/>
      <c r="H12" s="413"/>
      <c r="I12" s="130" t="s">
        <v>449</v>
      </c>
      <c r="J12" s="543"/>
      <c r="K12" s="419"/>
      <c r="L12" s="445"/>
    </row>
    <row r="13" spans="1:12" s="7" customFormat="1" ht="66.75" customHeight="1">
      <c r="A13" s="400"/>
      <c r="B13" s="437" t="s">
        <v>69</v>
      </c>
      <c r="C13" s="437" t="s">
        <v>224</v>
      </c>
      <c r="D13" s="437" t="s">
        <v>105</v>
      </c>
      <c r="E13" s="546" t="s">
        <v>214</v>
      </c>
      <c r="F13" s="42" t="s">
        <v>211</v>
      </c>
      <c r="G13" s="233" t="s">
        <v>242</v>
      </c>
      <c r="H13" s="234">
        <v>2</v>
      </c>
      <c r="I13" s="239">
        <f>1/2</f>
        <v>0.5</v>
      </c>
      <c r="J13" s="45">
        <v>43466</v>
      </c>
      <c r="K13" s="46">
        <v>43830</v>
      </c>
      <c r="L13" s="80" t="s">
        <v>243</v>
      </c>
    </row>
    <row r="14" spans="1:12" s="7" customFormat="1" ht="51.75" customHeight="1">
      <c r="A14" s="400"/>
      <c r="B14" s="529"/>
      <c r="C14" s="529"/>
      <c r="D14" s="529"/>
      <c r="E14" s="547"/>
      <c r="F14" s="42" t="s">
        <v>241</v>
      </c>
      <c r="G14" s="233" t="s">
        <v>616</v>
      </c>
      <c r="H14" s="234">
        <v>3</v>
      </c>
      <c r="I14" s="239">
        <v>0</v>
      </c>
      <c r="J14" s="45">
        <v>43466</v>
      </c>
      <c r="K14" s="46">
        <v>43830</v>
      </c>
      <c r="L14" s="80" t="s">
        <v>243</v>
      </c>
    </row>
    <row r="15" spans="1:12" s="44" customFormat="1" ht="51.75" customHeight="1">
      <c r="A15" s="400"/>
      <c r="B15" s="529"/>
      <c r="C15" s="529"/>
      <c r="D15" s="529"/>
      <c r="E15" s="547"/>
      <c r="F15" s="42" t="s">
        <v>257</v>
      </c>
      <c r="G15" s="233" t="s">
        <v>258</v>
      </c>
      <c r="H15" s="239">
        <v>1</v>
      </c>
      <c r="I15" s="239">
        <f>4/4</f>
        <v>1</v>
      </c>
      <c r="J15" s="45">
        <v>43466</v>
      </c>
      <c r="K15" s="46">
        <v>43830</v>
      </c>
      <c r="L15" s="80" t="s">
        <v>243</v>
      </c>
    </row>
    <row r="16" spans="1:12" s="7" customFormat="1" ht="47.25" customHeight="1">
      <c r="A16" s="400"/>
      <c r="B16" s="529"/>
      <c r="C16" s="529"/>
      <c r="D16" s="529"/>
      <c r="E16" s="547"/>
      <c r="F16" s="42" t="s">
        <v>259</v>
      </c>
      <c r="G16" s="233" t="s">
        <v>245</v>
      </c>
      <c r="H16" s="239">
        <v>1</v>
      </c>
      <c r="I16" s="239">
        <f>4/4</f>
        <v>1</v>
      </c>
      <c r="J16" s="45">
        <v>43466</v>
      </c>
      <c r="K16" s="46">
        <v>43830</v>
      </c>
      <c r="L16" s="80" t="s">
        <v>243</v>
      </c>
    </row>
    <row r="17" spans="2:12" s="7" customFormat="1" ht="120" customHeight="1">
      <c r="B17" s="16" t="s">
        <v>216</v>
      </c>
      <c r="C17" s="9" t="s">
        <v>109</v>
      </c>
      <c r="D17" s="9" t="s">
        <v>110</v>
      </c>
      <c r="E17" s="10" t="s">
        <v>215</v>
      </c>
      <c r="F17" s="9" t="s">
        <v>213</v>
      </c>
      <c r="G17" s="165" t="s">
        <v>223</v>
      </c>
      <c r="H17" s="200">
        <v>1</v>
      </c>
      <c r="I17" s="200">
        <f>3/12</f>
        <v>0.25</v>
      </c>
      <c r="J17" s="45">
        <v>43466</v>
      </c>
      <c r="K17" s="46">
        <v>43830</v>
      </c>
      <c r="L17" s="80" t="s">
        <v>243</v>
      </c>
    </row>
    <row r="18" spans="2:12" ht="24.75" customHeight="1">
      <c r="I18" s="82">
        <f>AVERAGE(I13:I17)</f>
        <v>0.55000000000000004</v>
      </c>
      <c r="J18" s="4"/>
      <c r="K18" s="407" t="s">
        <v>7</v>
      </c>
      <c r="L18" s="407"/>
    </row>
    <row r="19" spans="2:12" ht="24.75" customHeight="1"/>
    <row r="20" spans="2:12" ht="24.75" customHeight="1"/>
    <row r="21" spans="2:12" ht="24.75" customHeight="1"/>
    <row r="22" spans="2:12" ht="24.75" customHeight="1"/>
    <row r="23" spans="2:12" ht="24.75" customHeight="1"/>
    <row r="24" spans="2:12" ht="24.75" customHeight="1"/>
  </sheetData>
  <mergeCells count="24">
    <mergeCell ref="L11:L12"/>
    <mergeCell ref="K18:L18"/>
    <mergeCell ref="J11:J12"/>
    <mergeCell ref="K11:K12"/>
    <mergeCell ref="D1:J4"/>
    <mergeCell ref="F11:F12"/>
    <mergeCell ref="G11:G12"/>
    <mergeCell ref="H11:H12"/>
    <mergeCell ref="B13:B16"/>
    <mergeCell ref="C13:C16"/>
    <mergeCell ref="D13:D16"/>
    <mergeCell ref="E13:E16"/>
    <mergeCell ref="A1:A16"/>
    <mergeCell ref="B5:K5"/>
    <mergeCell ref="B6:K6"/>
    <mergeCell ref="B7:G7"/>
    <mergeCell ref="B8:H8"/>
    <mergeCell ref="B9:K9"/>
    <mergeCell ref="B10:K10"/>
    <mergeCell ref="B11:B12"/>
    <mergeCell ref="B1:C4"/>
    <mergeCell ref="C11:C12"/>
    <mergeCell ref="E11:E12"/>
    <mergeCell ref="D11:D12"/>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24"/>
  <sheetViews>
    <sheetView topLeftCell="D10" zoomScale="70" zoomScaleNormal="70" workbookViewId="0">
      <selection activeCell="J11" sqref="J1:J1048576"/>
    </sheetView>
  </sheetViews>
  <sheetFormatPr baseColWidth="10" defaultRowHeight="12"/>
  <cols>
    <col min="1" max="1" width="11.42578125" style="4"/>
    <col min="2" max="2" width="28" style="4" customWidth="1"/>
    <col min="3" max="4" width="29.140625" style="4" customWidth="1"/>
    <col min="5" max="5" width="30.7109375" style="4" customWidth="1"/>
    <col min="6" max="6" width="27.5703125" style="4" customWidth="1"/>
    <col min="7" max="7" width="29.140625" style="4" customWidth="1"/>
    <col min="8" max="8" width="10" style="4" customWidth="1"/>
    <col min="9" max="9" width="18.85546875" style="4" customWidth="1"/>
    <col min="10" max="10" width="16.140625" style="4" customWidth="1"/>
    <col min="11" max="11" width="36.42578125" style="4" customWidth="1"/>
    <col min="12" max="12" width="23" style="4" customWidth="1"/>
    <col min="13" max="13" width="17.7109375" style="4" customWidth="1"/>
    <col min="14" max="14" width="17.42578125" style="4" customWidth="1"/>
    <col min="15" max="249" width="11.42578125" style="4"/>
    <col min="250" max="250" width="14.42578125" style="4" customWidth="1"/>
    <col min="251" max="251" width="22.140625" style="4" customWidth="1"/>
    <col min="252" max="252" width="16.85546875" style="4" customWidth="1"/>
    <col min="253" max="253" width="22.7109375" style="4" customWidth="1"/>
    <col min="254" max="254" width="20.28515625" style="4" customWidth="1"/>
    <col min="255" max="255" width="22.42578125" style="4" customWidth="1"/>
    <col min="256" max="256" width="25.42578125" style="4" customWidth="1"/>
    <col min="257" max="257" width="10" style="4" customWidth="1"/>
    <col min="258" max="258" width="15.28515625" style="4" customWidth="1"/>
    <col min="259" max="263" width="0" style="4" hidden="1" customWidth="1"/>
    <col min="264" max="264" width="13.85546875" style="4" customWidth="1"/>
    <col min="265" max="265" width="20.42578125" style="4" customWidth="1"/>
    <col min="266" max="505" width="11.42578125" style="4"/>
    <col min="506" max="506" width="14.42578125" style="4" customWidth="1"/>
    <col min="507" max="507" width="22.140625" style="4" customWidth="1"/>
    <col min="508" max="508" width="16.85546875" style="4" customWidth="1"/>
    <col min="509" max="509" width="22.7109375" style="4" customWidth="1"/>
    <col min="510" max="510" width="20.28515625" style="4" customWidth="1"/>
    <col min="511" max="511" width="22.42578125" style="4" customWidth="1"/>
    <col min="512" max="512" width="25.42578125" style="4" customWidth="1"/>
    <col min="513" max="513" width="10" style="4" customWidth="1"/>
    <col min="514" max="514" width="15.28515625" style="4" customWidth="1"/>
    <col min="515" max="519" width="0" style="4" hidden="1" customWidth="1"/>
    <col min="520" max="520" width="13.85546875" style="4" customWidth="1"/>
    <col min="521" max="521" width="20.42578125" style="4" customWidth="1"/>
    <col min="522" max="761" width="11.42578125" style="4"/>
    <col min="762" max="762" width="14.42578125" style="4" customWidth="1"/>
    <col min="763" max="763" width="22.140625" style="4" customWidth="1"/>
    <col min="764" max="764" width="16.85546875" style="4" customWidth="1"/>
    <col min="765" max="765" width="22.7109375" style="4" customWidth="1"/>
    <col min="766" max="766" width="20.28515625" style="4" customWidth="1"/>
    <col min="767" max="767" width="22.42578125" style="4" customWidth="1"/>
    <col min="768" max="768" width="25.42578125" style="4" customWidth="1"/>
    <col min="769" max="769" width="10" style="4" customWidth="1"/>
    <col min="770" max="770" width="15.28515625" style="4" customWidth="1"/>
    <col min="771" max="775" width="0" style="4" hidden="1" customWidth="1"/>
    <col min="776" max="776" width="13.85546875" style="4" customWidth="1"/>
    <col min="777" max="777" width="20.42578125" style="4" customWidth="1"/>
    <col min="778" max="1017" width="11.42578125" style="4"/>
    <col min="1018" max="1018" width="14.42578125" style="4" customWidth="1"/>
    <col min="1019" max="1019" width="22.140625" style="4" customWidth="1"/>
    <col min="1020" max="1020" width="16.85546875" style="4" customWidth="1"/>
    <col min="1021" max="1021" width="22.7109375" style="4" customWidth="1"/>
    <col min="1022" max="1022" width="20.28515625" style="4" customWidth="1"/>
    <col min="1023" max="1023" width="22.42578125" style="4" customWidth="1"/>
    <col min="1024" max="1024" width="25.42578125" style="4" customWidth="1"/>
    <col min="1025" max="1025" width="10" style="4" customWidth="1"/>
    <col min="1026" max="1026" width="15.28515625" style="4" customWidth="1"/>
    <col min="1027" max="1031" width="0" style="4" hidden="1" customWidth="1"/>
    <col min="1032" max="1032" width="13.85546875" style="4" customWidth="1"/>
    <col min="1033" max="1033" width="20.42578125" style="4" customWidth="1"/>
    <col min="1034" max="1273" width="11.42578125" style="4"/>
    <col min="1274" max="1274" width="14.42578125" style="4" customWidth="1"/>
    <col min="1275" max="1275" width="22.140625" style="4" customWidth="1"/>
    <col min="1276" max="1276" width="16.85546875" style="4" customWidth="1"/>
    <col min="1277" max="1277" width="22.7109375" style="4" customWidth="1"/>
    <col min="1278" max="1278" width="20.28515625" style="4" customWidth="1"/>
    <col min="1279" max="1279" width="22.42578125" style="4" customWidth="1"/>
    <col min="1280" max="1280" width="25.42578125" style="4" customWidth="1"/>
    <col min="1281" max="1281" width="10" style="4" customWidth="1"/>
    <col min="1282" max="1282" width="15.28515625" style="4" customWidth="1"/>
    <col min="1283" max="1287" width="0" style="4" hidden="1" customWidth="1"/>
    <col min="1288" max="1288" width="13.85546875" style="4" customWidth="1"/>
    <col min="1289" max="1289" width="20.42578125" style="4" customWidth="1"/>
    <col min="1290" max="1529" width="11.42578125" style="4"/>
    <col min="1530" max="1530" width="14.42578125" style="4" customWidth="1"/>
    <col min="1531" max="1531" width="22.140625" style="4" customWidth="1"/>
    <col min="1532" max="1532" width="16.85546875" style="4" customWidth="1"/>
    <col min="1533" max="1533" width="22.7109375" style="4" customWidth="1"/>
    <col min="1534" max="1534" width="20.28515625" style="4" customWidth="1"/>
    <col min="1535" max="1535" width="22.42578125" style="4" customWidth="1"/>
    <col min="1536" max="1536" width="25.42578125" style="4" customWidth="1"/>
    <col min="1537" max="1537" width="10" style="4" customWidth="1"/>
    <col min="1538" max="1538" width="15.28515625" style="4" customWidth="1"/>
    <col min="1539" max="1543" width="0" style="4" hidden="1" customWidth="1"/>
    <col min="1544" max="1544" width="13.85546875" style="4" customWidth="1"/>
    <col min="1545" max="1545" width="20.42578125" style="4" customWidth="1"/>
    <col min="1546" max="1785" width="11.42578125" style="4"/>
    <col min="1786" max="1786" width="14.42578125" style="4" customWidth="1"/>
    <col min="1787" max="1787" width="22.140625" style="4" customWidth="1"/>
    <col min="1788" max="1788" width="16.85546875" style="4" customWidth="1"/>
    <col min="1789" max="1789" width="22.7109375" style="4" customWidth="1"/>
    <col min="1790" max="1790" width="20.28515625" style="4" customWidth="1"/>
    <col min="1791" max="1791" width="22.42578125" style="4" customWidth="1"/>
    <col min="1792" max="1792" width="25.42578125" style="4" customWidth="1"/>
    <col min="1793" max="1793" width="10" style="4" customWidth="1"/>
    <col min="1794" max="1794" width="15.28515625" style="4" customWidth="1"/>
    <col min="1795" max="1799" width="0" style="4" hidden="1" customWidth="1"/>
    <col min="1800" max="1800" width="13.85546875" style="4" customWidth="1"/>
    <col min="1801" max="1801" width="20.42578125" style="4" customWidth="1"/>
    <col min="1802" max="2041" width="11.42578125" style="4"/>
    <col min="2042" max="2042" width="14.42578125" style="4" customWidth="1"/>
    <col min="2043" max="2043" width="22.140625" style="4" customWidth="1"/>
    <col min="2044" max="2044" width="16.85546875" style="4" customWidth="1"/>
    <col min="2045" max="2045" width="22.7109375" style="4" customWidth="1"/>
    <col min="2046" max="2046" width="20.28515625" style="4" customWidth="1"/>
    <col min="2047" max="2047" width="22.42578125" style="4" customWidth="1"/>
    <col min="2048" max="2048" width="25.42578125" style="4" customWidth="1"/>
    <col min="2049" max="2049" width="10" style="4" customWidth="1"/>
    <col min="2050" max="2050" width="15.28515625" style="4" customWidth="1"/>
    <col min="2051" max="2055" width="0" style="4" hidden="1" customWidth="1"/>
    <col min="2056" max="2056" width="13.85546875" style="4" customWidth="1"/>
    <col min="2057" max="2057" width="20.42578125" style="4" customWidth="1"/>
    <col min="2058" max="2297" width="11.42578125" style="4"/>
    <col min="2298" max="2298" width="14.42578125" style="4" customWidth="1"/>
    <col min="2299" max="2299" width="22.140625" style="4" customWidth="1"/>
    <col min="2300" max="2300" width="16.85546875" style="4" customWidth="1"/>
    <col min="2301" max="2301" width="22.7109375" style="4" customWidth="1"/>
    <col min="2302" max="2302" width="20.28515625" style="4" customWidth="1"/>
    <col min="2303" max="2303" width="22.42578125" style="4" customWidth="1"/>
    <col min="2304" max="2304" width="25.42578125" style="4" customWidth="1"/>
    <col min="2305" max="2305" width="10" style="4" customWidth="1"/>
    <col min="2306" max="2306" width="15.28515625" style="4" customWidth="1"/>
    <col min="2307" max="2311" width="0" style="4" hidden="1" customWidth="1"/>
    <col min="2312" max="2312" width="13.85546875" style="4" customWidth="1"/>
    <col min="2313" max="2313" width="20.42578125" style="4" customWidth="1"/>
    <col min="2314" max="2553" width="11.42578125" style="4"/>
    <col min="2554" max="2554" width="14.42578125" style="4" customWidth="1"/>
    <col min="2555" max="2555" width="22.140625" style="4" customWidth="1"/>
    <col min="2556" max="2556" width="16.85546875" style="4" customWidth="1"/>
    <col min="2557" max="2557" width="22.7109375" style="4" customWidth="1"/>
    <col min="2558" max="2558" width="20.28515625" style="4" customWidth="1"/>
    <col min="2559" max="2559" width="22.42578125" style="4" customWidth="1"/>
    <col min="2560" max="2560" width="25.42578125" style="4" customWidth="1"/>
    <col min="2561" max="2561" width="10" style="4" customWidth="1"/>
    <col min="2562" max="2562" width="15.28515625" style="4" customWidth="1"/>
    <col min="2563" max="2567" width="0" style="4" hidden="1" customWidth="1"/>
    <col min="2568" max="2568" width="13.85546875" style="4" customWidth="1"/>
    <col min="2569" max="2569" width="20.42578125" style="4" customWidth="1"/>
    <col min="2570" max="2809" width="11.42578125" style="4"/>
    <col min="2810" max="2810" width="14.42578125" style="4" customWidth="1"/>
    <col min="2811" max="2811" width="22.140625" style="4" customWidth="1"/>
    <col min="2812" max="2812" width="16.85546875" style="4" customWidth="1"/>
    <col min="2813" max="2813" width="22.7109375" style="4" customWidth="1"/>
    <col min="2814" max="2814" width="20.28515625" style="4" customWidth="1"/>
    <col min="2815" max="2815" width="22.42578125" style="4" customWidth="1"/>
    <col min="2816" max="2816" width="25.42578125" style="4" customWidth="1"/>
    <col min="2817" max="2817" width="10" style="4" customWidth="1"/>
    <col min="2818" max="2818" width="15.28515625" style="4" customWidth="1"/>
    <col min="2819" max="2823" width="0" style="4" hidden="1" customWidth="1"/>
    <col min="2824" max="2824" width="13.85546875" style="4" customWidth="1"/>
    <col min="2825" max="2825" width="20.42578125" style="4" customWidth="1"/>
    <col min="2826" max="3065" width="11.42578125" style="4"/>
    <col min="3066" max="3066" width="14.42578125" style="4" customWidth="1"/>
    <col min="3067" max="3067" width="22.140625" style="4" customWidth="1"/>
    <col min="3068" max="3068" width="16.85546875" style="4" customWidth="1"/>
    <col min="3069" max="3069" width="22.7109375" style="4" customWidth="1"/>
    <col min="3070" max="3070" width="20.28515625" style="4" customWidth="1"/>
    <col min="3071" max="3071" width="22.42578125" style="4" customWidth="1"/>
    <col min="3072" max="3072" width="25.42578125" style="4" customWidth="1"/>
    <col min="3073" max="3073" width="10" style="4" customWidth="1"/>
    <col min="3074" max="3074" width="15.28515625" style="4" customWidth="1"/>
    <col min="3075" max="3079" width="0" style="4" hidden="1" customWidth="1"/>
    <col min="3080" max="3080" width="13.85546875" style="4" customWidth="1"/>
    <col min="3081" max="3081" width="20.42578125" style="4" customWidth="1"/>
    <col min="3082" max="3321" width="11.42578125" style="4"/>
    <col min="3322" max="3322" width="14.42578125" style="4" customWidth="1"/>
    <col min="3323" max="3323" width="22.140625" style="4" customWidth="1"/>
    <col min="3324" max="3324" width="16.85546875" style="4" customWidth="1"/>
    <col min="3325" max="3325" width="22.7109375" style="4" customWidth="1"/>
    <col min="3326" max="3326" width="20.28515625" style="4" customWidth="1"/>
    <col min="3327" max="3327" width="22.42578125" style="4" customWidth="1"/>
    <col min="3328" max="3328" width="25.42578125" style="4" customWidth="1"/>
    <col min="3329" max="3329" width="10" style="4" customWidth="1"/>
    <col min="3330" max="3330" width="15.28515625" style="4" customWidth="1"/>
    <col min="3331" max="3335" width="0" style="4" hidden="1" customWidth="1"/>
    <col min="3336" max="3336" width="13.85546875" style="4" customWidth="1"/>
    <col min="3337" max="3337" width="20.42578125" style="4" customWidth="1"/>
    <col min="3338" max="3577" width="11.42578125" style="4"/>
    <col min="3578" max="3578" width="14.42578125" style="4" customWidth="1"/>
    <col min="3579" max="3579" width="22.140625" style="4" customWidth="1"/>
    <col min="3580" max="3580" width="16.85546875" style="4" customWidth="1"/>
    <col min="3581" max="3581" width="22.7109375" style="4" customWidth="1"/>
    <col min="3582" max="3582" width="20.28515625" style="4" customWidth="1"/>
    <col min="3583" max="3583" width="22.42578125" style="4" customWidth="1"/>
    <col min="3584" max="3584" width="25.42578125" style="4" customWidth="1"/>
    <col min="3585" max="3585" width="10" style="4" customWidth="1"/>
    <col min="3586" max="3586" width="15.28515625" style="4" customWidth="1"/>
    <col min="3587" max="3591" width="0" style="4" hidden="1" customWidth="1"/>
    <col min="3592" max="3592" width="13.85546875" style="4" customWidth="1"/>
    <col min="3593" max="3593" width="20.42578125" style="4" customWidth="1"/>
    <col min="3594" max="3833" width="11.42578125" style="4"/>
    <col min="3834" max="3834" width="14.42578125" style="4" customWidth="1"/>
    <col min="3835" max="3835" width="22.140625" style="4" customWidth="1"/>
    <col min="3836" max="3836" width="16.85546875" style="4" customWidth="1"/>
    <col min="3837" max="3837" width="22.7109375" style="4" customWidth="1"/>
    <col min="3838" max="3838" width="20.28515625" style="4" customWidth="1"/>
    <col min="3839" max="3839" width="22.42578125" style="4" customWidth="1"/>
    <col min="3840" max="3840" width="25.42578125" style="4" customWidth="1"/>
    <col min="3841" max="3841" width="10" style="4" customWidth="1"/>
    <col min="3842" max="3842" width="15.28515625" style="4" customWidth="1"/>
    <col min="3843" max="3847" width="0" style="4" hidden="1" customWidth="1"/>
    <col min="3848" max="3848" width="13.85546875" style="4" customWidth="1"/>
    <col min="3849" max="3849" width="20.42578125" style="4" customWidth="1"/>
    <col min="3850" max="4089" width="11.42578125" style="4"/>
    <col min="4090" max="4090" width="14.42578125" style="4" customWidth="1"/>
    <col min="4091" max="4091" width="22.140625" style="4" customWidth="1"/>
    <col min="4092" max="4092" width="16.85546875" style="4" customWidth="1"/>
    <col min="4093" max="4093" width="22.7109375" style="4" customWidth="1"/>
    <col min="4094" max="4094" width="20.28515625" style="4" customWidth="1"/>
    <col min="4095" max="4095" width="22.42578125" style="4" customWidth="1"/>
    <col min="4096" max="4096" width="25.42578125" style="4" customWidth="1"/>
    <col min="4097" max="4097" width="10" style="4" customWidth="1"/>
    <col min="4098" max="4098" width="15.28515625" style="4" customWidth="1"/>
    <col min="4099" max="4103" width="0" style="4" hidden="1" customWidth="1"/>
    <col min="4104" max="4104" width="13.85546875" style="4" customWidth="1"/>
    <col min="4105" max="4105" width="20.42578125" style="4" customWidth="1"/>
    <col min="4106" max="4345" width="11.42578125" style="4"/>
    <col min="4346" max="4346" width="14.42578125" style="4" customWidth="1"/>
    <col min="4347" max="4347" width="22.140625" style="4" customWidth="1"/>
    <col min="4348" max="4348" width="16.85546875" style="4" customWidth="1"/>
    <col min="4349" max="4349" width="22.7109375" style="4" customWidth="1"/>
    <col min="4350" max="4350" width="20.28515625" style="4" customWidth="1"/>
    <col min="4351" max="4351" width="22.42578125" style="4" customWidth="1"/>
    <col min="4352" max="4352" width="25.42578125" style="4" customWidth="1"/>
    <col min="4353" max="4353" width="10" style="4" customWidth="1"/>
    <col min="4354" max="4354" width="15.28515625" style="4" customWidth="1"/>
    <col min="4355" max="4359" width="0" style="4" hidden="1" customWidth="1"/>
    <col min="4360" max="4360" width="13.85546875" style="4" customWidth="1"/>
    <col min="4361" max="4361" width="20.42578125" style="4" customWidth="1"/>
    <col min="4362" max="4601" width="11.42578125" style="4"/>
    <col min="4602" max="4602" width="14.42578125" style="4" customWidth="1"/>
    <col min="4603" max="4603" width="22.140625" style="4" customWidth="1"/>
    <col min="4604" max="4604" width="16.85546875" style="4" customWidth="1"/>
    <col min="4605" max="4605" width="22.7109375" style="4" customWidth="1"/>
    <col min="4606" max="4606" width="20.28515625" style="4" customWidth="1"/>
    <col min="4607" max="4607" width="22.42578125" style="4" customWidth="1"/>
    <col min="4608" max="4608" width="25.42578125" style="4" customWidth="1"/>
    <col min="4609" max="4609" width="10" style="4" customWidth="1"/>
    <col min="4610" max="4610" width="15.28515625" style="4" customWidth="1"/>
    <col min="4611" max="4615" width="0" style="4" hidden="1" customWidth="1"/>
    <col min="4616" max="4616" width="13.85546875" style="4" customWidth="1"/>
    <col min="4617" max="4617" width="20.42578125" style="4" customWidth="1"/>
    <col min="4618" max="4857" width="11.42578125" style="4"/>
    <col min="4858" max="4858" width="14.42578125" style="4" customWidth="1"/>
    <col min="4859" max="4859" width="22.140625" style="4" customWidth="1"/>
    <col min="4860" max="4860" width="16.85546875" style="4" customWidth="1"/>
    <col min="4861" max="4861" width="22.7109375" style="4" customWidth="1"/>
    <col min="4862" max="4862" width="20.28515625" style="4" customWidth="1"/>
    <col min="4863" max="4863" width="22.42578125" style="4" customWidth="1"/>
    <col min="4864" max="4864" width="25.42578125" style="4" customWidth="1"/>
    <col min="4865" max="4865" width="10" style="4" customWidth="1"/>
    <col min="4866" max="4866" width="15.28515625" style="4" customWidth="1"/>
    <col min="4867" max="4871" width="0" style="4" hidden="1" customWidth="1"/>
    <col min="4872" max="4872" width="13.85546875" style="4" customWidth="1"/>
    <col min="4873" max="4873" width="20.42578125" style="4" customWidth="1"/>
    <col min="4874" max="5113" width="11.42578125" style="4"/>
    <col min="5114" max="5114" width="14.42578125" style="4" customWidth="1"/>
    <col min="5115" max="5115" width="22.140625" style="4" customWidth="1"/>
    <col min="5116" max="5116" width="16.85546875" style="4" customWidth="1"/>
    <col min="5117" max="5117" width="22.7109375" style="4" customWidth="1"/>
    <col min="5118" max="5118" width="20.28515625" style="4" customWidth="1"/>
    <col min="5119" max="5119" width="22.42578125" style="4" customWidth="1"/>
    <col min="5120" max="5120" width="25.42578125" style="4" customWidth="1"/>
    <col min="5121" max="5121" width="10" style="4" customWidth="1"/>
    <col min="5122" max="5122" width="15.28515625" style="4" customWidth="1"/>
    <col min="5123" max="5127" width="0" style="4" hidden="1" customWidth="1"/>
    <col min="5128" max="5128" width="13.85546875" style="4" customWidth="1"/>
    <col min="5129" max="5129" width="20.42578125" style="4" customWidth="1"/>
    <col min="5130" max="5369" width="11.42578125" style="4"/>
    <col min="5370" max="5370" width="14.42578125" style="4" customWidth="1"/>
    <col min="5371" max="5371" width="22.140625" style="4" customWidth="1"/>
    <col min="5372" max="5372" width="16.85546875" style="4" customWidth="1"/>
    <col min="5373" max="5373" width="22.7109375" style="4" customWidth="1"/>
    <col min="5374" max="5374" width="20.28515625" style="4" customWidth="1"/>
    <col min="5375" max="5375" width="22.42578125" style="4" customWidth="1"/>
    <col min="5376" max="5376" width="25.42578125" style="4" customWidth="1"/>
    <col min="5377" max="5377" width="10" style="4" customWidth="1"/>
    <col min="5378" max="5378" width="15.28515625" style="4" customWidth="1"/>
    <col min="5379" max="5383" width="0" style="4" hidden="1" customWidth="1"/>
    <col min="5384" max="5384" width="13.85546875" style="4" customWidth="1"/>
    <col min="5385" max="5385" width="20.42578125" style="4" customWidth="1"/>
    <col min="5386" max="5625" width="11.42578125" style="4"/>
    <col min="5626" max="5626" width="14.42578125" style="4" customWidth="1"/>
    <col min="5627" max="5627" width="22.140625" style="4" customWidth="1"/>
    <col min="5628" max="5628" width="16.85546875" style="4" customWidth="1"/>
    <col min="5629" max="5629" width="22.7109375" style="4" customWidth="1"/>
    <col min="5630" max="5630" width="20.28515625" style="4" customWidth="1"/>
    <col min="5631" max="5631" width="22.42578125" style="4" customWidth="1"/>
    <col min="5632" max="5632" width="25.42578125" style="4" customWidth="1"/>
    <col min="5633" max="5633" width="10" style="4" customWidth="1"/>
    <col min="5634" max="5634" width="15.28515625" style="4" customWidth="1"/>
    <col min="5635" max="5639" width="0" style="4" hidden="1" customWidth="1"/>
    <col min="5640" max="5640" width="13.85546875" style="4" customWidth="1"/>
    <col min="5641" max="5641" width="20.42578125" style="4" customWidth="1"/>
    <col min="5642" max="5881" width="11.42578125" style="4"/>
    <col min="5882" max="5882" width="14.42578125" style="4" customWidth="1"/>
    <col min="5883" max="5883" width="22.140625" style="4" customWidth="1"/>
    <col min="5884" max="5884" width="16.85546875" style="4" customWidth="1"/>
    <col min="5885" max="5885" width="22.7109375" style="4" customWidth="1"/>
    <col min="5886" max="5886" width="20.28515625" style="4" customWidth="1"/>
    <col min="5887" max="5887" width="22.42578125" style="4" customWidth="1"/>
    <col min="5888" max="5888" width="25.42578125" style="4" customWidth="1"/>
    <col min="5889" max="5889" width="10" style="4" customWidth="1"/>
    <col min="5890" max="5890" width="15.28515625" style="4" customWidth="1"/>
    <col min="5891" max="5895" width="0" style="4" hidden="1" customWidth="1"/>
    <col min="5896" max="5896" width="13.85546875" style="4" customWidth="1"/>
    <col min="5897" max="5897" width="20.42578125" style="4" customWidth="1"/>
    <col min="5898" max="6137" width="11.42578125" style="4"/>
    <col min="6138" max="6138" width="14.42578125" style="4" customWidth="1"/>
    <col min="6139" max="6139" width="22.140625" style="4" customWidth="1"/>
    <col min="6140" max="6140" width="16.85546875" style="4" customWidth="1"/>
    <col min="6141" max="6141" width="22.7109375" style="4" customWidth="1"/>
    <col min="6142" max="6142" width="20.28515625" style="4" customWidth="1"/>
    <col min="6143" max="6143" width="22.42578125" style="4" customWidth="1"/>
    <col min="6144" max="6144" width="25.42578125" style="4" customWidth="1"/>
    <col min="6145" max="6145" width="10" style="4" customWidth="1"/>
    <col min="6146" max="6146" width="15.28515625" style="4" customWidth="1"/>
    <col min="6147" max="6151" width="0" style="4" hidden="1" customWidth="1"/>
    <col min="6152" max="6152" width="13.85546875" style="4" customWidth="1"/>
    <col min="6153" max="6153" width="20.42578125" style="4" customWidth="1"/>
    <col min="6154" max="6393" width="11.42578125" style="4"/>
    <col min="6394" max="6394" width="14.42578125" style="4" customWidth="1"/>
    <col min="6395" max="6395" width="22.140625" style="4" customWidth="1"/>
    <col min="6396" max="6396" width="16.85546875" style="4" customWidth="1"/>
    <col min="6397" max="6397" width="22.7109375" style="4" customWidth="1"/>
    <col min="6398" max="6398" width="20.28515625" style="4" customWidth="1"/>
    <col min="6399" max="6399" width="22.42578125" style="4" customWidth="1"/>
    <col min="6400" max="6400" width="25.42578125" style="4" customWidth="1"/>
    <col min="6401" max="6401" width="10" style="4" customWidth="1"/>
    <col min="6402" max="6402" width="15.28515625" style="4" customWidth="1"/>
    <col min="6403" max="6407" width="0" style="4" hidden="1" customWidth="1"/>
    <col min="6408" max="6408" width="13.85546875" style="4" customWidth="1"/>
    <col min="6409" max="6409" width="20.42578125" style="4" customWidth="1"/>
    <col min="6410" max="6649" width="11.42578125" style="4"/>
    <col min="6650" max="6650" width="14.42578125" style="4" customWidth="1"/>
    <col min="6651" max="6651" width="22.140625" style="4" customWidth="1"/>
    <col min="6652" max="6652" width="16.85546875" style="4" customWidth="1"/>
    <col min="6653" max="6653" width="22.7109375" style="4" customWidth="1"/>
    <col min="6654" max="6654" width="20.28515625" style="4" customWidth="1"/>
    <col min="6655" max="6655" width="22.42578125" style="4" customWidth="1"/>
    <col min="6656" max="6656" width="25.42578125" style="4" customWidth="1"/>
    <col min="6657" max="6657" width="10" style="4" customWidth="1"/>
    <col min="6658" max="6658" width="15.28515625" style="4" customWidth="1"/>
    <col min="6659" max="6663" width="0" style="4" hidden="1" customWidth="1"/>
    <col min="6664" max="6664" width="13.85546875" style="4" customWidth="1"/>
    <col min="6665" max="6665" width="20.42578125" style="4" customWidth="1"/>
    <col min="6666" max="6905" width="11.42578125" style="4"/>
    <col min="6906" max="6906" width="14.42578125" style="4" customWidth="1"/>
    <col min="6907" max="6907" width="22.140625" style="4" customWidth="1"/>
    <col min="6908" max="6908" width="16.85546875" style="4" customWidth="1"/>
    <col min="6909" max="6909" width="22.7109375" style="4" customWidth="1"/>
    <col min="6910" max="6910" width="20.28515625" style="4" customWidth="1"/>
    <col min="6911" max="6911" width="22.42578125" style="4" customWidth="1"/>
    <col min="6912" max="6912" width="25.42578125" style="4" customWidth="1"/>
    <col min="6913" max="6913" width="10" style="4" customWidth="1"/>
    <col min="6914" max="6914" width="15.28515625" style="4" customWidth="1"/>
    <col min="6915" max="6919" width="0" style="4" hidden="1" customWidth="1"/>
    <col min="6920" max="6920" width="13.85546875" style="4" customWidth="1"/>
    <col min="6921" max="6921" width="20.42578125" style="4" customWidth="1"/>
    <col min="6922" max="7161" width="11.42578125" style="4"/>
    <col min="7162" max="7162" width="14.42578125" style="4" customWidth="1"/>
    <col min="7163" max="7163" width="22.140625" style="4" customWidth="1"/>
    <col min="7164" max="7164" width="16.85546875" style="4" customWidth="1"/>
    <col min="7165" max="7165" width="22.7109375" style="4" customWidth="1"/>
    <col min="7166" max="7166" width="20.28515625" style="4" customWidth="1"/>
    <col min="7167" max="7167" width="22.42578125" style="4" customWidth="1"/>
    <col min="7168" max="7168" width="25.42578125" style="4" customWidth="1"/>
    <col min="7169" max="7169" width="10" style="4" customWidth="1"/>
    <col min="7170" max="7170" width="15.28515625" style="4" customWidth="1"/>
    <col min="7171" max="7175" width="0" style="4" hidden="1" customWidth="1"/>
    <col min="7176" max="7176" width="13.85546875" style="4" customWidth="1"/>
    <col min="7177" max="7177" width="20.42578125" style="4" customWidth="1"/>
    <col min="7178" max="7417" width="11.42578125" style="4"/>
    <col min="7418" max="7418" width="14.42578125" style="4" customWidth="1"/>
    <col min="7419" max="7419" width="22.140625" style="4" customWidth="1"/>
    <col min="7420" max="7420" width="16.85546875" style="4" customWidth="1"/>
    <col min="7421" max="7421" width="22.7109375" style="4" customWidth="1"/>
    <col min="7422" max="7422" width="20.28515625" style="4" customWidth="1"/>
    <col min="7423" max="7423" width="22.42578125" style="4" customWidth="1"/>
    <col min="7424" max="7424" width="25.42578125" style="4" customWidth="1"/>
    <col min="7425" max="7425" width="10" style="4" customWidth="1"/>
    <col min="7426" max="7426" width="15.28515625" style="4" customWidth="1"/>
    <col min="7427" max="7431" width="0" style="4" hidden="1" customWidth="1"/>
    <col min="7432" max="7432" width="13.85546875" style="4" customWidth="1"/>
    <col min="7433" max="7433" width="20.42578125" style="4" customWidth="1"/>
    <col min="7434" max="7673" width="11.42578125" style="4"/>
    <col min="7674" max="7674" width="14.42578125" style="4" customWidth="1"/>
    <col min="7675" max="7675" width="22.140625" style="4" customWidth="1"/>
    <col min="7676" max="7676" width="16.85546875" style="4" customWidth="1"/>
    <col min="7677" max="7677" width="22.7109375" style="4" customWidth="1"/>
    <col min="7678" max="7678" width="20.28515625" style="4" customWidth="1"/>
    <col min="7679" max="7679" width="22.42578125" style="4" customWidth="1"/>
    <col min="7680" max="7680" width="25.42578125" style="4" customWidth="1"/>
    <col min="7681" max="7681" width="10" style="4" customWidth="1"/>
    <col min="7682" max="7682" width="15.28515625" style="4" customWidth="1"/>
    <col min="7683" max="7687" width="0" style="4" hidden="1" customWidth="1"/>
    <col min="7688" max="7688" width="13.85546875" style="4" customWidth="1"/>
    <col min="7689" max="7689" width="20.42578125" style="4" customWidth="1"/>
    <col min="7690" max="7929" width="11.42578125" style="4"/>
    <col min="7930" max="7930" width="14.42578125" style="4" customWidth="1"/>
    <col min="7931" max="7931" width="22.140625" style="4" customWidth="1"/>
    <col min="7932" max="7932" width="16.85546875" style="4" customWidth="1"/>
    <col min="7933" max="7933" width="22.7109375" style="4" customWidth="1"/>
    <col min="7934" max="7934" width="20.28515625" style="4" customWidth="1"/>
    <col min="7935" max="7935" width="22.42578125" style="4" customWidth="1"/>
    <col min="7936" max="7936" width="25.42578125" style="4" customWidth="1"/>
    <col min="7937" max="7937" width="10" style="4" customWidth="1"/>
    <col min="7938" max="7938" width="15.28515625" style="4" customWidth="1"/>
    <col min="7939" max="7943" width="0" style="4" hidden="1" customWidth="1"/>
    <col min="7944" max="7944" width="13.85546875" style="4" customWidth="1"/>
    <col min="7945" max="7945" width="20.42578125" style="4" customWidth="1"/>
    <col min="7946" max="8185" width="11.42578125" style="4"/>
    <col min="8186" max="8186" width="14.42578125" style="4" customWidth="1"/>
    <col min="8187" max="8187" width="22.140625" style="4" customWidth="1"/>
    <col min="8188" max="8188" width="16.85546875" style="4" customWidth="1"/>
    <col min="8189" max="8189" width="22.7109375" style="4" customWidth="1"/>
    <col min="8190" max="8190" width="20.28515625" style="4" customWidth="1"/>
    <col min="8191" max="8191" width="22.42578125" style="4" customWidth="1"/>
    <col min="8192" max="8192" width="25.42578125" style="4" customWidth="1"/>
    <col min="8193" max="8193" width="10" style="4" customWidth="1"/>
    <col min="8194" max="8194" width="15.28515625" style="4" customWidth="1"/>
    <col min="8195" max="8199" width="0" style="4" hidden="1" customWidth="1"/>
    <col min="8200" max="8200" width="13.85546875" style="4" customWidth="1"/>
    <col min="8201" max="8201" width="20.42578125" style="4" customWidth="1"/>
    <col min="8202" max="8441" width="11.42578125" style="4"/>
    <col min="8442" max="8442" width="14.42578125" style="4" customWidth="1"/>
    <col min="8443" max="8443" width="22.140625" style="4" customWidth="1"/>
    <col min="8444" max="8444" width="16.85546875" style="4" customWidth="1"/>
    <col min="8445" max="8445" width="22.7109375" style="4" customWidth="1"/>
    <col min="8446" max="8446" width="20.28515625" style="4" customWidth="1"/>
    <col min="8447" max="8447" width="22.42578125" style="4" customWidth="1"/>
    <col min="8448" max="8448" width="25.42578125" style="4" customWidth="1"/>
    <col min="8449" max="8449" width="10" style="4" customWidth="1"/>
    <col min="8450" max="8450" width="15.28515625" style="4" customWidth="1"/>
    <col min="8451" max="8455" width="0" style="4" hidden="1" customWidth="1"/>
    <col min="8456" max="8456" width="13.85546875" style="4" customWidth="1"/>
    <col min="8457" max="8457" width="20.42578125" style="4" customWidth="1"/>
    <col min="8458" max="8697" width="11.42578125" style="4"/>
    <col min="8698" max="8698" width="14.42578125" style="4" customWidth="1"/>
    <col min="8699" max="8699" width="22.140625" style="4" customWidth="1"/>
    <col min="8700" max="8700" width="16.85546875" style="4" customWidth="1"/>
    <col min="8701" max="8701" width="22.7109375" style="4" customWidth="1"/>
    <col min="8702" max="8702" width="20.28515625" style="4" customWidth="1"/>
    <col min="8703" max="8703" width="22.42578125" style="4" customWidth="1"/>
    <col min="8704" max="8704" width="25.42578125" style="4" customWidth="1"/>
    <col min="8705" max="8705" width="10" style="4" customWidth="1"/>
    <col min="8706" max="8706" width="15.28515625" style="4" customWidth="1"/>
    <col min="8707" max="8711" width="0" style="4" hidden="1" customWidth="1"/>
    <col min="8712" max="8712" width="13.85546875" style="4" customWidth="1"/>
    <col min="8713" max="8713" width="20.42578125" style="4" customWidth="1"/>
    <col min="8714" max="8953" width="11.42578125" style="4"/>
    <col min="8954" max="8954" width="14.42578125" style="4" customWidth="1"/>
    <col min="8955" max="8955" width="22.140625" style="4" customWidth="1"/>
    <col min="8956" max="8956" width="16.85546875" style="4" customWidth="1"/>
    <col min="8957" max="8957" width="22.7109375" style="4" customWidth="1"/>
    <col min="8958" max="8958" width="20.28515625" style="4" customWidth="1"/>
    <col min="8959" max="8959" width="22.42578125" style="4" customWidth="1"/>
    <col min="8960" max="8960" width="25.42578125" style="4" customWidth="1"/>
    <col min="8961" max="8961" width="10" style="4" customWidth="1"/>
    <col min="8962" max="8962" width="15.28515625" style="4" customWidth="1"/>
    <col min="8963" max="8967" width="0" style="4" hidden="1" customWidth="1"/>
    <col min="8968" max="8968" width="13.85546875" style="4" customWidth="1"/>
    <col min="8969" max="8969" width="20.42578125" style="4" customWidth="1"/>
    <col min="8970" max="9209" width="11.42578125" style="4"/>
    <col min="9210" max="9210" width="14.42578125" style="4" customWidth="1"/>
    <col min="9211" max="9211" width="22.140625" style="4" customWidth="1"/>
    <col min="9212" max="9212" width="16.85546875" style="4" customWidth="1"/>
    <col min="9213" max="9213" width="22.7109375" style="4" customWidth="1"/>
    <col min="9214" max="9214" width="20.28515625" style="4" customWidth="1"/>
    <col min="9215" max="9215" width="22.42578125" style="4" customWidth="1"/>
    <col min="9216" max="9216" width="25.42578125" style="4" customWidth="1"/>
    <col min="9217" max="9217" width="10" style="4" customWidth="1"/>
    <col min="9218" max="9218" width="15.28515625" style="4" customWidth="1"/>
    <col min="9219" max="9223" width="0" style="4" hidden="1" customWidth="1"/>
    <col min="9224" max="9224" width="13.85546875" style="4" customWidth="1"/>
    <col min="9225" max="9225" width="20.42578125" style="4" customWidth="1"/>
    <col min="9226" max="9465" width="11.42578125" style="4"/>
    <col min="9466" max="9466" width="14.42578125" style="4" customWidth="1"/>
    <col min="9467" max="9467" width="22.140625" style="4" customWidth="1"/>
    <col min="9468" max="9468" width="16.85546875" style="4" customWidth="1"/>
    <col min="9469" max="9469" width="22.7109375" style="4" customWidth="1"/>
    <col min="9470" max="9470" width="20.28515625" style="4" customWidth="1"/>
    <col min="9471" max="9471" width="22.42578125" style="4" customWidth="1"/>
    <col min="9472" max="9472" width="25.42578125" style="4" customWidth="1"/>
    <col min="9473" max="9473" width="10" style="4" customWidth="1"/>
    <col min="9474" max="9474" width="15.28515625" style="4" customWidth="1"/>
    <col min="9475" max="9479" width="0" style="4" hidden="1" customWidth="1"/>
    <col min="9480" max="9480" width="13.85546875" style="4" customWidth="1"/>
    <col min="9481" max="9481" width="20.42578125" style="4" customWidth="1"/>
    <col min="9482" max="9721" width="11.42578125" style="4"/>
    <col min="9722" max="9722" width="14.42578125" style="4" customWidth="1"/>
    <col min="9723" max="9723" width="22.140625" style="4" customWidth="1"/>
    <col min="9724" max="9724" width="16.85546875" style="4" customWidth="1"/>
    <col min="9725" max="9725" width="22.7109375" style="4" customWidth="1"/>
    <col min="9726" max="9726" width="20.28515625" style="4" customWidth="1"/>
    <col min="9727" max="9727" width="22.42578125" style="4" customWidth="1"/>
    <col min="9728" max="9728" width="25.42578125" style="4" customWidth="1"/>
    <col min="9729" max="9729" width="10" style="4" customWidth="1"/>
    <col min="9730" max="9730" width="15.28515625" style="4" customWidth="1"/>
    <col min="9731" max="9735" width="0" style="4" hidden="1" customWidth="1"/>
    <col min="9736" max="9736" width="13.85546875" style="4" customWidth="1"/>
    <col min="9737" max="9737" width="20.42578125" style="4" customWidth="1"/>
    <col min="9738" max="9977" width="11.42578125" style="4"/>
    <col min="9978" max="9978" width="14.42578125" style="4" customWidth="1"/>
    <col min="9979" max="9979" width="22.140625" style="4" customWidth="1"/>
    <col min="9980" max="9980" width="16.85546875" style="4" customWidth="1"/>
    <col min="9981" max="9981" width="22.7109375" style="4" customWidth="1"/>
    <col min="9982" max="9982" width="20.28515625" style="4" customWidth="1"/>
    <col min="9983" max="9983" width="22.42578125" style="4" customWidth="1"/>
    <col min="9984" max="9984" width="25.42578125" style="4" customWidth="1"/>
    <col min="9985" max="9985" width="10" style="4" customWidth="1"/>
    <col min="9986" max="9986" width="15.28515625" style="4" customWidth="1"/>
    <col min="9987" max="9991" width="0" style="4" hidden="1" customWidth="1"/>
    <col min="9992" max="9992" width="13.85546875" style="4" customWidth="1"/>
    <col min="9993" max="9993" width="20.42578125" style="4" customWidth="1"/>
    <col min="9994" max="10233" width="11.42578125" style="4"/>
    <col min="10234" max="10234" width="14.42578125" style="4" customWidth="1"/>
    <col min="10235" max="10235" width="22.140625" style="4" customWidth="1"/>
    <col min="10236" max="10236" width="16.85546875" style="4" customWidth="1"/>
    <col min="10237" max="10237" width="22.7109375" style="4" customWidth="1"/>
    <col min="10238" max="10238" width="20.28515625" style="4" customWidth="1"/>
    <col min="10239" max="10239" width="22.42578125" style="4" customWidth="1"/>
    <col min="10240" max="10240" width="25.42578125" style="4" customWidth="1"/>
    <col min="10241" max="10241" width="10" style="4" customWidth="1"/>
    <col min="10242" max="10242" width="15.28515625" style="4" customWidth="1"/>
    <col min="10243" max="10247" width="0" style="4" hidden="1" customWidth="1"/>
    <col min="10248" max="10248" width="13.85546875" style="4" customWidth="1"/>
    <col min="10249" max="10249" width="20.42578125" style="4" customWidth="1"/>
    <col min="10250" max="10489" width="11.42578125" style="4"/>
    <col min="10490" max="10490" width="14.42578125" style="4" customWidth="1"/>
    <col min="10491" max="10491" width="22.140625" style="4" customWidth="1"/>
    <col min="10492" max="10492" width="16.85546875" style="4" customWidth="1"/>
    <col min="10493" max="10493" width="22.7109375" style="4" customWidth="1"/>
    <col min="10494" max="10494" width="20.28515625" style="4" customWidth="1"/>
    <col min="10495" max="10495" width="22.42578125" style="4" customWidth="1"/>
    <col min="10496" max="10496" width="25.42578125" style="4" customWidth="1"/>
    <col min="10497" max="10497" width="10" style="4" customWidth="1"/>
    <col min="10498" max="10498" width="15.28515625" style="4" customWidth="1"/>
    <col min="10499" max="10503" width="0" style="4" hidden="1" customWidth="1"/>
    <col min="10504" max="10504" width="13.85546875" style="4" customWidth="1"/>
    <col min="10505" max="10505" width="20.42578125" style="4" customWidth="1"/>
    <col min="10506" max="10745" width="11.42578125" style="4"/>
    <col min="10746" max="10746" width="14.42578125" style="4" customWidth="1"/>
    <col min="10747" max="10747" width="22.140625" style="4" customWidth="1"/>
    <col min="10748" max="10748" width="16.85546875" style="4" customWidth="1"/>
    <col min="10749" max="10749" width="22.7109375" style="4" customWidth="1"/>
    <col min="10750" max="10750" width="20.28515625" style="4" customWidth="1"/>
    <col min="10751" max="10751" width="22.42578125" style="4" customWidth="1"/>
    <col min="10752" max="10752" width="25.42578125" style="4" customWidth="1"/>
    <col min="10753" max="10753" width="10" style="4" customWidth="1"/>
    <col min="10754" max="10754" width="15.28515625" style="4" customWidth="1"/>
    <col min="10755" max="10759" width="0" style="4" hidden="1" customWidth="1"/>
    <col min="10760" max="10760" width="13.85546875" style="4" customWidth="1"/>
    <col min="10761" max="10761" width="20.42578125" style="4" customWidth="1"/>
    <col min="10762" max="11001" width="11.42578125" style="4"/>
    <col min="11002" max="11002" width="14.42578125" style="4" customWidth="1"/>
    <col min="11003" max="11003" width="22.140625" style="4" customWidth="1"/>
    <col min="11004" max="11004" width="16.85546875" style="4" customWidth="1"/>
    <col min="11005" max="11005" width="22.7109375" style="4" customWidth="1"/>
    <col min="11006" max="11006" width="20.28515625" style="4" customWidth="1"/>
    <col min="11007" max="11007" width="22.42578125" style="4" customWidth="1"/>
    <col min="11008" max="11008" width="25.42578125" style="4" customWidth="1"/>
    <col min="11009" max="11009" width="10" style="4" customWidth="1"/>
    <col min="11010" max="11010" width="15.28515625" style="4" customWidth="1"/>
    <col min="11011" max="11015" width="0" style="4" hidden="1" customWidth="1"/>
    <col min="11016" max="11016" width="13.85546875" style="4" customWidth="1"/>
    <col min="11017" max="11017" width="20.42578125" style="4" customWidth="1"/>
    <col min="11018" max="11257" width="11.42578125" style="4"/>
    <col min="11258" max="11258" width="14.42578125" style="4" customWidth="1"/>
    <col min="11259" max="11259" width="22.140625" style="4" customWidth="1"/>
    <col min="11260" max="11260" width="16.85546875" style="4" customWidth="1"/>
    <col min="11261" max="11261" width="22.7109375" style="4" customWidth="1"/>
    <col min="11262" max="11262" width="20.28515625" style="4" customWidth="1"/>
    <col min="11263" max="11263" width="22.42578125" style="4" customWidth="1"/>
    <col min="11264" max="11264" width="25.42578125" style="4" customWidth="1"/>
    <col min="11265" max="11265" width="10" style="4" customWidth="1"/>
    <col min="11266" max="11266" width="15.28515625" style="4" customWidth="1"/>
    <col min="11267" max="11271" width="0" style="4" hidden="1" customWidth="1"/>
    <col min="11272" max="11272" width="13.85546875" style="4" customWidth="1"/>
    <col min="11273" max="11273" width="20.42578125" style="4" customWidth="1"/>
    <col min="11274" max="11513" width="11.42578125" style="4"/>
    <col min="11514" max="11514" width="14.42578125" style="4" customWidth="1"/>
    <col min="11515" max="11515" width="22.140625" style="4" customWidth="1"/>
    <col min="11516" max="11516" width="16.85546875" style="4" customWidth="1"/>
    <col min="11517" max="11517" width="22.7109375" style="4" customWidth="1"/>
    <col min="11518" max="11518" width="20.28515625" style="4" customWidth="1"/>
    <col min="11519" max="11519" width="22.42578125" style="4" customWidth="1"/>
    <col min="11520" max="11520" width="25.42578125" style="4" customWidth="1"/>
    <col min="11521" max="11521" width="10" style="4" customWidth="1"/>
    <col min="11522" max="11522" width="15.28515625" style="4" customWidth="1"/>
    <col min="11523" max="11527" width="0" style="4" hidden="1" customWidth="1"/>
    <col min="11528" max="11528" width="13.85546875" style="4" customWidth="1"/>
    <col min="11529" max="11529" width="20.42578125" style="4" customWidth="1"/>
    <col min="11530" max="11769" width="11.42578125" style="4"/>
    <col min="11770" max="11770" width="14.42578125" style="4" customWidth="1"/>
    <col min="11771" max="11771" width="22.140625" style="4" customWidth="1"/>
    <col min="11772" max="11772" width="16.85546875" style="4" customWidth="1"/>
    <col min="11773" max="11773" width="22.7109375" style="4" customWidth="1"/>
    <col min="11774" max="11774" width="20.28515625" style="4" customWidth="1"/>
    <col min="11775" max="11775" width="22.42578125" style="4" customWidth="1"/>
    <col min="11776" max="11776" width="25.42578125" style="4" customWidth="1"/>
    <col min="11777" max="11777" width="10" style="4" customWidth="1"/>
    <col min="11778" max="11778" width="15.28515625" style="4" customWidth="1"/>
    <col min="11779" max="11783" width="0" style="4" hidden="1" customWidth="1"/>
    <col min="11784" max="11784" width="13.85546875" style="4" customWidth="1"/>
    <col min="11785" max="11785" width="20.42578125" style="4" customWidth="1"/>
    <col min="11786" max="12025" width="11.42578125" style="4"/>
    <col min="12026" max="12026" width="14.42578125" style="4" customWidth="1"/>
    <col min="12027" max="12027" width="22.140625" style="4" customWidth="1"/>
    <col min="12028" max="12028" width="16.85546875" style="4" customWidth="1"/>
    <col min="12029" max="12029" width="22.7109375" style="4" customWidth="1"/>
    <col min="12030" max="12030" width="20.28515625" style="4" customWidth="1"/>
    <col min="12031" max="12031" width="22.42578125" style="4" customWidth="1"/>
    <col min="12032" max="12032" width="25.42578125" style="4" customWidth="1"/>
    <col min="12033" max="12033" width="10" style="4" customWidth="1"/>
    <col min="12034" max="12034" width="15.28515625" style="4" customWidth="1"/>
    <col min="12035" max="12039" width="0" style="4" hidden="1" customWidth="1"/>
    <col min="12040" max="12040" width="13.85546875" style="4" customWidth="1"/>
    <col min="12041" max="12041" width="20.42578125" style="4" customWidth="1"/>
    <col min="12042" max="12281" width="11.42578125" style="4"/>
    <col min="12282" max="12282" width="14.42578125" style="4" customWidth="1"/>
    <col min="12283" max="12283" width="22.140625" style="4" customWidth="1"/>
    <col min="12284" max="12284" width="16.85546875" style="4" customWidth="1"/>
    <col min="12285" max="12285" width="22.7109375" style="4" customWidth="1"/>
    <col min="12286" max="12286" width="20.28515625" style="4" customWidth="1"/>
    <col min="12287" max="12287" width="22.42578125" style="4" customWidth="1"/>
    <col min="12288" max="12288" width="25.42578125" style="4" customWidth="1"/>
    <col min="12289" max="12289" width="10" style="4" customWidth="1"/>
    <col min="12290" max="12290" width="15.28515625" style="4" customWidth="1"/>
    <col min="12291" max="12295" width="0" style="4" hidden="1" customWidth="1"/>
    <col min="12296" max="12296" width="13.85546875" style="4" customWidth="1"/>
    <col min="12297" max="12297" width="20.42578125" style="4" customWidth="1"/>
    <col min="12298" max="12537" width="11.42578125" style="4"/>
    <col min="12538" max="12538" width="14.42578125" style="4" customWidth="1"/>
    <col min="12539" max="12539" width="22.140625" style="4" customWidth="1"/>
    <col min="12540" max="12540" width="16.85546875" style="4" customWidth="1"/>
    <col min="12541" max="12541" width="22.7109375" style="4" customWidth="1"/>
    <col min="12542" max="12542" width="20.28515625" style="4" customWidth="1"/>
    <col min="12543" max="12543" width="22.42578125" style="4" customWidth="1"/>
    <col min="12544" max="12544" width="25.42578125" style="4" customWidth="1"/>
    <col min="12545" max="12545" width="10" style="4" customWidth="1"/>
    <col min="12546" max="12546" width="15.28515625" style="4" customWidth="1"/>
    <col min="12547" max="12551" width="0" style="4" hidden="1" customWidth="1"/>
    <col min="12552" max="12552" width="13.85546875" style="4" customWidth="1"/>
    <col min="12553" max="12553" width="20.42578125" style="4" customWidth="1"/>
    <col min="12554" max="12793" width="11.42578125" style="4"/>
    <col min="12794" max="12794" width="14.42578125" style="4" customWidth="1"/>
    <col min="12795" max="12795" width="22.140625" style="4" customWidth="1"/>
    <col min="12796" max="12796" width="16.85546875" style="4" customWidth="1"/>
    <col min="12797" max="12797" width="22.7109375" style="4" customWidth="1"/>
    <col min="12798" max="12798" width="20.28515625" style="4" customWidth="1"/>
    <col min="12799" max="12799" width="22.42578125" style="4" customWidth="1"/>
    <col min="12800" max="12800" width="25.42578125" style="4" customWidth="1"/>
    <col min="12801" max="12801" width="10" style="4" customWidth="1"/>
    <col min="12802" max="12802" width="15.28515625" style="4" customWidth="1"/>
    <col min="12803" max="12807" width="0" style="4" hidden="1" customWidth="1"/>
    <col min="12808" max="12808" width="13.85546875" style="4" customWidth="1"/>
    <col min="12809" max="12809" width="20.42578125" style="4" customWidth="1"/>
    <col min="12810" max="13049" width="11.42578125" style="4"/>
    <col min="13050" max="13050" width="14.42578125" style="4" customWidth="1"/>
    <col min="13051" max="13051" width="22.140625" style="4" customWidth="1"/>
    <col min="13052" max="13052" width="16.85546875" style="4" customWidth="1"/>
    <col min="13053" max="13053" width="22.7109375" style="4" customWidth="1"/>
    <col min="13054" max="13054" width="20.28515625" style="4" customWidth="1"/>
    <col min="13055" max="13055" width="22.42578125" style="4" customWidth="1"/>
    <col min="13056" max="13056" width="25.42578125" style="4" customWidth="1"/>
    <col min="13057" max="13057" width="10" style="4" customWidth="1"/>
    <col min="13058" max="13058" width="15.28515625" style="4" customWidth="1"/>
    <col min="13059" max="13063" width="0" style="4" hidden="1" customWidth="1"/>
    <col min="13064" max="13064" width="13.85546875" style="4" customWidth="1"/>
    <col min="13065" max="13065" width="20.42578125" style="4" customWidth="1"/>
    <col min="13066" max="13305" width="11.42578125" style="4"/>
    <col min="13306" max="13306" width="14.42578125" style="4" customWidth="1"/>
    <col min="13307" max="13307" width="22.140625" style="4" customWidth="1"/>
    <col min="13308" max="13308" width="16.85546875" style="4" customWidth="1"/>
    <col min="13309" max="13309" width="22.7109375" style="4" customWidth="1"/>
    <col min="13310" max="13310" width="20.28515625" style="4" customWidth="1"/>
    <col min="13311" max="13311" width="22.42578125" style="4" customWidth="1"/>
    <col min="13312" max="13312" width="25.42578125" style="4" customWidth="1"/>
    <col min="13313" max="13313" width="10" style="4" customWidth="1"/>
    <col min="13314" max="13314" width="15.28515625" style="4" customWidth="1"/>
    <col min="13315" max="13319" width="0" style="4" hidden="1" customWidth="1"/>
    <col min="13320" max="13320" width="13.85546875" style="4" customWidth="1"/>
    <col min="13321" max="13321" width="20.42578125" style="4" customWidth="1"/>
    <col min="13322" max="13561" width="11.42578125" style="4"/>
    <col min="13562" max="13562" width="14.42578125" style="4" customWidth="1"/>
    <col min="13563" max="13563" width="22.140625" style="4" customWidth="1"/>
    <col min="13564" max="13564" width="16.85546875" style="4" customWidth="1"/>
    <col min="13565" max="13565" width="22.7109375" style="4" customWidth="1"/>
    <col min="13566" max="13566" width="20.28515625" style="4" customWidth="1"/>
    <col min="13567" max="13567" width="22.42578125" style="4" customWidth="1"/>
    <col min="13568" max="13568" width="25.42578125" style="4" customWidth="1"/>
    <col min="13569" max="13569" width="10" style="4" customWidth="1"/>
    <col min="13570" max="13570" width="15.28515625" style="4" customWidth="1"/>
    <col min="13571" max="13575" width="0" style="4" hidden="1" customWidth="1"/>
    <col min="13576" max="13576" width="13.85546875" style="4" customWidth="1"/>
    <col min="13577" max="13577" width="20.42578125" style="4" customWidth="1"/>
    <col min="13578" max="13817" width="11.42578125" style="4"/>
    <col min="13818" max="13818" width="14.42578125" style="4" customWidth="1"/>
    <col min="13819" max="13819" width="22.140625" style="4" customWidth="1"/>
    <col min="13820" max="13820" width="16.85546875" style="4" customWidth="1"/>
    <col min="13821" max="13821" width="22.7109375" style="4" customWidth="1"/>
    <col min="13822" max="13822" width="20.28515625" style="4" customWidth="1"/>
    <col min="13823" max="13823" width="22.42578125" style="4" customWidth="1"/>
    <col min="13824" max="13824" width="25.42578125" style="4" customWidth="1"/>
    <col min="13825" max="13825" width="10" style="4" customWidth="1"/>
    <col min="13826" max="13826" width="15.28515625" style="4" customWidth="1"/>
    <col min="13827" max="13831" width="0" style="4" hidden="1" customWidth="1"/>
    <col min="13832" max="13832" width="13.85546875" style="4" customWidth="1"/>
    <col min="13833" max="13833" width="20.42578125" style="4" customWidth="1"/>
    <col min="13834" max="14073" width="11.42578125" style="4"/>
    <col min="14074" max="14074" width="14.42578125" style="4" customWidth="1"/>
    <col min="14075" max="14075" width="22.140625" style="4" customWidth="1"/>
    <col min="14076" max="14076" width="16.85546875" style="4" customWidth="1"/>
    <col min="14077" max="14077" width="22.7109375" style="4" customWidth="1"/>
    <col min="14078" max="14078" width="20.28515625" style="4" customWidth="1"/>
    <col min="14079" max="14079" width="22.42578125" style="4" customWidth="1"/>
    <col min="14080" max="14080" width="25.42578125" style="4" customWidth="1"/>
    <col min="14081" max="14081" width="10" style="4" customWidth="1"/>
    <col min="14082" max="14082" width="15.28515625" style="4" customWidth="1"/>
    <col min="14083" max="14087" width="0" style="4" hidden="1" customWidth="1"/>
    <col min="14088" max="14088" width="13.85546875" style="4" customWidth="1"/>
    <col min="14089" max="14089" width="20.42578125" style="4" customWidth="1"/>
    <col min="14090" max="14329" width="11.42578125" style="4"/>
    <col min="14330" max="14330" width="14.42578125" style="4" customWidth="1"/>
    <col min="14331" max="14331" width="22.140625" style="4" customWidth="1"/>
    <col min="14332" max="14332" width="16.85546875" style="4" customWidth="1"/>
    <col min="14333" max="14333" width="22.7109375" style="4" customWidth="1"/>
    <col min="14334" max="14334" width="20.28515625" style="4" customWidth="1"/>
    <col min="14335" max="14335" width="22.42578125" style="4" customWidth="1"/>
    <col min="14336" max="14336" width="25.42578125" style="4" customWidth="1"/>
    <col min="14337" max="14337" width="10" style="4" customWidth="1"/>
    <col min="14338" max="14338" width="15.28515625" style="4" customWidth="1"/>
    <col min="14339" max="14343" width="0" style="4" hidden="1" customWidth="1"/>
    <col min="14344" max="14344" width="13.85546875" style="4" customWidth="1"/>
    <col min="14345" max="14345" width="20.42578125" style="4" customWidth="1"/>
    <col min="14346" max="14585" width="11.42578125" style="4"/>
    <col min="14586" max="14586" width="14.42578125" style="4" customWidth="1"/>
    <col min="14587" max="14587" width="22.140625" style="4" customWidth="1"/>
    <col min="14588" max="14588" width="16.85546875" style="4" customWidth="1"/>
    <col min="14589" max="14589" width="22.7109375" style="4" customWidth="1"/>
    <col min="14590" max="14590" width="20.28515625" style="4" customWidth="1"/>
    <col min="14591" max="14591" width="22.42578125" style="4" customWidth="1"/>
    <col min="14592" max="14592" width="25.42578125" style="4" customWidth="1"/>
    <col min="14593" max="14593" width="10" style="4" customWidth="1"/>
    <col min="14594" max="14594" width="15.28515625" style="4" customWidth="1"/>
    <col min="14595" max="14599" width="0" style="4" hidden="1" customWidth="1"/>
    <col min="14600" max="14600" width="13.85546875" style="4" customWidth="1"/>
    <col min="14601" max="14601" width="20.42578125" style="4" customWidth="1"/>
    <col min="14602" max="14841" width="11.42578125" style="4"/>
    <col min="14842" max="14842" width="14.42578125" style="4" customWidth="1"/>
    <col min="14843" max="14843" width="22.140625" style="4" customWidth="1"/>
    <col min="14844" max="14844" width="16.85546875" style="4" customWidth="1"/>
    <col min="14845" max="14845" width="22.7109375" style="4" customWidth="1"/>
    <col min="14846" max="14846" width="20.28515625" style="4" customWidth="1"/>
    <col min="14847" max="14847" width="22.42578125" style="4" customWidth="1"/>
    <col min="14848" max="14848" width="25.42578125" style="4" customWidth="1"/>
    <col min="14849" max="14849" width="10" style="4" customWidth="1"/>
    <col min="14850" max="14850" width="15.28515625" style="4" customWidth="1"/>
    <col min="14851" max="14855" width="0" style="4" hidden="1" customWidth="1"/>
    <col min="14856" max="14856" width="13.85546875" style="4" customWidth="1"/>
    <col min="14857" max="14857" width="20.42578125" style="4" customWidth="1"/>
    <col min="14858" max="15097" width="11.42578125" style="4"/>
    <col min="15098" max="15098" width="14.42578125" style="4" customWidth="1"/>
    <col min="15099" max="15099" width="22.140625" style="4" customWidth="1"/>
    <col min="15100" max="15100" width="16.85546875" style="4" customWidth="1"/>
    <col min="15101" max="15101" width="22.7109375" style="4" customWidth="1"/>
    <col min="15102" max="15102" width="20.28515625" style="4" customWidth="1"/>
    <col min="15103" max="15103" width="22.42578125" style="4" customWidth="1"/>
    <col min="15104" max="15104" width="25.42578125" style="4" customWidth="1"/>
    <col min="15105" max="15105" width="10" style="4" customWidth="1"/>
    <col min="15106" max="15106" width="15.28515625" style="4" customWidth="1"/>
    <col min="15107" max="15111" width="0" style="4" hidden="1" customWidth="1"/>
    <col min="15112" max="15112" width="13.85546875" style="4" customWidth="1"/>
    <col min="15113" max="15113" width="20.42578125" style="4" customWidth="1"/>
    <col min="15114" max="15353" width="11.42578125" style="4"/>
    <col min="15354" max="15354" width="14.42578125" style="4" customWidth="1"/>
    <col min="15355" max="15355" width="22.140625" style="4" customWidth="1"/>
    <col min="15356" max="15356" width="16.85546875" style="4" customWidth="1"/>
    <col min="15357" max="15357" width="22.7109375" style="4" customWidth="1"/>
    <col min="15358" max="15358" width="20.28515625" style="4" customWidth="1"/>
    <col min="15359" max="15359" width="22.42578125" style="4" customWidth="1"/>
    <col min="15360" max="15360" width="25.42578125" style="4" customWidth="1"/>
    <col min="15361" max="15361" width="10" style="4" customWidth="1"/>
    <col min="15362" max="15362" width="15.28515625" style="4" customWidth="1"/>
    <col min="15363" max="15367" width="0" style="4" hidden="1" customWidth="1"/>
    <col min="15368" max="15368" width="13.85546875" style="4" customWidth="1"/>
    <col min="15369" max="15369" width="20.42578125" style="4" customWidth="1"/>
    <col min="15370" max="15609" width="11.42578125" style="4"/>
    <col min="15610" max="15610" width="14.42578125" style="4" customWidth="1"/>
    <col min="15611" max="15611" width="22.140625" style="4" customWidth="1"/>
    <col min="15612" max="15612" width="16.85546875" style="4" customWidth="1"/>
    <col min="15613" max="15613" width="22.7109375" style="4" customWidth="1"/>
    <col min="15614" max="15614" width="20.28515625" style="4" customWidth="1"/>
    <col min="15615" max="15615" width="22.42578125" style="4" customWidth="1"/>
    <col min="15616" max="15616" width="25.42578125" style="4" customWidth="1"/>
    <col min="15617" max="15617" width="10" style="4" customWidth="1"/>
    <col min="15618" max="15618" width="15.28515625" style="4" customWidth="1"/>
    <col min="15619" max="15623" width="0" style="4" hidden="1" customWidth="1"/>
    <col min="15624" max="15624" width="13.85546875" style="4" customWidth="1"/>
    <col min="15625" max="15625" width="20.42578125" style="4" customWidth="1"/>
    <col min="15626" max="15865" width="11.42578125" style="4"/>
    <col min="15866" max="15866" width="14.42578125" style="4" customWidth="1"/>
    <col min="15867" max="15867" width="22.140625" style="4" customWidth="1"/>
    <col min="15868" max="15868" width="16.85546875" style="4" customWidth="1"/>
    <col min="15869" max="15869" width="22.7109375" style="4" customWidth="1"/>
    <col min="15870" max="15870" width="20.28515625" style="4" customWidth="1"/>
    <col min="15871" max="15871" width="22.42578125" style="4" customWidth="1"/>
    <col min="15872" max="15872" width="25.42578125" style="4" customWidth="1"/>
    <col min="15873" max="15873" width="10" style="4" customWidth="1"/>
    <col min="15874" max="15874" width="15.28515625" style="4" customWidth="1"/>
    <col min="15875" max="15879" width="0" style="4" hidden="1" customWidth="1"/>
    <col min="15880" max="15880" width="13.85546875" style="4" customWidth="1"/>
    <col min="15881" max="15881" width="20.42578125" style="4" customWidth="1"/>
    <col min="15882" max="16121" width="11.42578125" style="4"/>
    <col min="16122" max="16122" width="14.42578125" style="4" customWidth="1"/>
    <col min="16123" max="16123" width="22.140625" style="4" customWidth="1"/>
    <col min="16124" max="16124" width="16.85546875" style="4" customWidth="1"/>
    <col min="16125" max="16125" width="22.7109375" style="4" customWidth="1"/>
    <col min="16126" max="16126" width="20.28515625" style="4" customWidth="1"/>
    <col min="16127" max="16127" width="22.42578125" style="4" customWidth="1"/>
    <col min="16128" max="16128" width="25.42578125" style="4" customWidth="1"/>
    <col min="16129" max="16129" width="10" style="4" customWidth="1"/>
    <col min="16130" max="16130" width="15.28515625" style="4" customWidth="1"/>
    <col min="16131" max="16135" width="0" style="4" hidden="1" customWidth="1"/>
    <col min="16136" max="16136" width="13.85546875" style="4" customWidth="1"/>
    <col min="16137" max="16137" width="20.42578125" style="4" customWidth="1"/>
    <col min="16138" max="16384" width="11.42578125" style="4"/>
  </cols>
  <sheetData>
    <row r="1" spans="1:14" s="1" customFormat="1" ht="21.75" customHeight="1">
      <c r="A1" s="400"/>
      <c r="B1" s="439"/>
      <c r="C1" s="440"/>
      <c r="D1" s="446" t="s">
        <v>26</v>
      </c>
      <c r="E1" s="447"/>
      <c r="F1" s="447"/>
      <c r="G1" s="447"/>
      <c r="H1" s="447"/>
      <c r="I1" s="447"/>
    </row>
    <row r="2" spans="1:14" s="1" customFormat="1" ht="21.75" customHeight="1">
      <c r="A2" s="400"/>
      <c r="B2" s="441"/>
      <c r="C2" s="442"/>
      <c r="D2" s="449"/>
      <c r="E2" s="475"/>
      <c r="F2" s="475"/>
      <c r="G2" s="475"/>
      <c r="H2" s="475"/>
      <c r="I2" s="475"/>
    </row>
    <row r="3" spans="1:14" s="1" customFormat="1" ht="21.75" customHeight="1">
      <c r="A3" s="400"/>
      <c r="B3" s="441"/>
      <c r="C3" s="442"/>
      <c r="D3" s="449"/>
      <c r="E3" s="475"/>
      <c r="F3" s="475"/>
      <c r="G3" s="475"/>
      <c r="H3" s="475"/>
      <c r="I3" s="475"/>
    </row>
    <row r="4" spans="1:14" s="1" customFormat="1" ht="21.75" customHeight="1">
      <c r="A4" s="400"/>
      <c r="B4" s="443"/>
      <c r="C4" s="444"/>
      <c r="D4" s="451"/>
      <c r="E4" s="452"/>
      <c r="F4" s="452"/>
      <c r="G4" s="452"/>
      <c r="H4" s="452"/>
      <c r="I4" s="452"/>
    </row>
    <row r="5" spans="1:14" s="1" customFormat="1" ht="28.5" customHeight="1">
      <c r="A5" s="400"/>
      <c r="B5" s="476"/>
      <c r="C5" s="476"/>
      <c r="D5" s="476"/>
      <c r="E5" s="476"/>
      <c r="F5" s="476"/>
      <c r="G5" s="476"/>
      <c r="H5" s="476"/>
      <c r="I5" s="476"/>
    </row>
    <row r="6" spans="1:14" s="2" customFormat="1" ht="28.5" customHeight="1">
      <c r="A6" s="400"/>
      <c r="B6" s="477" t="s">
        <v>2</v>
      </c>
      <c r="C6" s="477"/>
      <c r="D6" s="477"/>
      <c r="E6" s="477"/>
      <c r="F6" s="477"/>
      <c r="G6" s="477"/>
      <c r="H6" s="477"/>
      <c r="I6" s="477"/>
    </row>
    <row r="7" spans="1:14" s="2" customFormat="1" ht="28.5" customHeight="1">
      <c r="A7" s="400"/>
      <c r="B7" s="477" t="s">
        <v>8</v>
      </c>
      <c r="C7" s="477"/>
      <c r="D7" s="477"/>
      <c r="E7" s="477"/>
      <c r="F7" s="477"/>
      <c r="G7" s="477"/>
      <c r="H7" s="8"/>
      <c r="I7" s="8"/>
    </row>
    <row r="8" spans="1:14" s="2" customFormat="1" ht="28.5" customHeight="1">
      <c r="A8" s="400"/>
      <c r="B8" s="477" t="s">
        <v>3</v>
      </c>
      <c r="C8" s="477"/>
      <c r="D8" s="477"/>
      <c r="E8" s="477"/>
      <c r="F8" s="477"/>
      <c r="G8" s="477"/>
      <c r="H8" s="477"/>
      <c r="I8" s="8"/>
    </row>
    <row r="9" spans="1:14" s="1" customFormat="1" ht="28.5" customHeight="1">
      <c r="A9" s="400"/>
      <c r="B9" s="408" t="s">
        <v>394</v>
      </c>
      <c r="C9" s="408"/>
      <c r="D9" s="408"/>
      <c r="E9" s="408"/>
      <c r="F9" s="408"/>
      <c r="G9" s="408"/>
      <c r="H9" s="408"/>
      <c r="I9" s="408"/>
    </row>
    <row r="10" spans="1:14" s="1" customFormat="1" ht="28.5" customHeight="1" thickBot="1">
      <c r="A10" s="400"/>
      <c r="B10" s="476"/>
      <c r="C10" s="476"/>
      <c r="D10" s="476"/>
      <c r="E10" s="476"/>
      <c r="F10" s="476"/>
      <c r="G10" s="476"/>
      <c r="H10" s="476"/>
      <c r="I10" s="476"/>
    </row>
    <row r="11" spans="1:14" s="1" customFormat="1" ht="28.5" customHeight="1">
      <c r="A11" s="400"/>
      <c r="B11" s="501" t="s">
        <v>62</v>
      </c>
      <c r="C11" s="503" t="s">
        <v>106</v>
      </c>
      <c r="D11" s="505" t="s">
        <v>4</v>
      </c>
      <c r="E11" s="505" t="s">
        <v>41</v>
      </c>
      <c r="F11" s="505" t="s">
        <v>5</v>
      </c>
      <c r="G11" s="505" t="s">
        <v>14</v>
      </c>
      <c r="H11" s="411" t="s">
        <v>6</v>
      </c>
      <c r="I11" s="397" t="s">
        <v>447</v>
      </c>
      <c r="J11" s="518" t="s">
        <v>12</v>
      </c>
      <c r="K11" s="505" t="s">
        <v>448</v>
      </c>
      <c r="L11" s="505" t="s">
        <v>448</v>
      </c>
      <c r="M11" s="516" t="s">
        <v>13</v>
      </c>
      <c r="N11" s="520" t="s">
        <v>11</v>
      </c>
    </row>
    <row r="12" spans="1:14" s="3" customFormat="1" ht="28.5" customHeight="1" thickBot="1">
      <c r="A12" s="400"/>
      <c r="B12" s="502"/>
      <c r="C12" s="504"/>
      <c r="D12" s="506"/>
      <c r="E12" s="506"/>
      <c r="F12" s="506"/>
      <c r="G12" s="506"/>
      <c r="H12" s="413"/>
      <c r="I12" s="130" t="s">
        <v>449</v>
      </c>
      <c r="J12" s="519"/>
      <c r="K12" s="506"/>
      <c r="L12" s="506"/>
      <c r="M12" s="517"/>
      <c r="N12" s="521"/>
    </row>
    <row r="13" spans="1:14" s="7" customFormat="1" ht="97.5" customHeight="1">
      <c r="A13" s="400"/>
      <c r="B13" s="575" t="s">
        <v>69</v>
      </c>
      <c r="C13" s="572" t="s">
        <v>224</v>
      </c>
      <c r="D13" s="572" t="s">
        <v>105</v>
      </c>
      <c r="E13" s="572" t="s">
        <v>214</v>
      </c>
      <c r="F13" s="330" t="s">
        <v>211</v>
      </c>
      <c r="G13" s="331" t="s">
        <v>218</v>
      </c>
      <c r="H13" s="332">
        <v>1</v>
      </c>
      <c r="I13" s="332" t="s">
        <v>456</v>
      </c>
      <c r="J13" s="333">
        <v>43466</v>
      </c>
      <c r="K13" s="356"/>
      <c r="L13" s="352" t="s">
        <v>643</v>
      </c>
      <c r="M13" s="334">
        <v>43830</v>
      </c>
      <c r="N13" s="335" t="s">
        <v>217</v>
      </c>
    </row>
    <row r="14" spans="1:14" s="7" customFormat="1" ht="97.5" customHeight="1">
      <c r="B14" s="576"/>
      <c r="C14" s="573"/>
      <c r="D14" s="573"/>
      <c r="E14" s="573"/>
      <c r="F14" s="123" t="s">
        <v>222</v>
      </c>
      <c r="G14" s="124" t="s">
        <v>219</v>
      </c>
      <c r="H14" s="125">
        <v>1</v>
      </c>
      <c r="I14" s="126">
        <f>1/1</f>
        <v>1</v>
      </c>
      <c r="J14" s="267">
        <v>43466</v>
      </c>
      <c r="K14" s="123" t="s">
        <v>487</v>
      </c>
      <c r="L14" s="350"/>
      <c r="M14" s="268">
        <v>43830</v>
      </c>
      <c r="N14" s="269" t="s">
        <v>217</v>
      </c>
    </row>
    <row r="15" spans="1:14" s="7" customFormat="1" ht="68.25" customHeight="1">
      <c r="B15" s="576"/>
      <c r="C15" s="573"/>
      <c r="D15" s="573"/>
      <c r="E15" s="573"/>
      <c r="F15" s="123" t="s">
        <v>212</v>
      </c>
      <c r="G15" s="124" t="s">
        <v>221</v>
      </c>
      <c r="H15" s="128">
        <v>1</v>
      </c>
      <c r="I15" s="126">
        <f>1/1</f>
        <v>1</v>
      </c>
      <c r="J15" s="267">
        <v>43466</v>
      </c>
      <c r="K15" s="123" t="s">
        <v>604</v>
      </c>
      <c r="L15" s="350" t="s">
        <v>644</v>
      </c>
      <c r="M15" s="268">
        <v>43830</v>
      </c>
      <c r="N15" s="269" t="s">
        <v>220</v>
      </c>
    </row>
    <row r="16" spans="1:14" s="35" customFormat="1" ht="101.25" customHeight="1" thickBot="1">
      <c r="B16" s="577"/>
      <c r="C16" s="574"/>
      <c r="D16" s="574"/>
      <c r="E16" s="574"/>
      <c r="F16" s="336" t="s">
        <v>225</v>
      </c>
      <c r="G16" s="337" t="s">
        <v>226</v>
      </c>
      <c r="H16" s="338">
        <v>12</v>
      </c>
      <c r="I16" s="339">
        <f>3/12</f>
        <v>0.25</v>
      </c>
      <c r="J16" s="270">
        <v>43466</v>
      </c>
      <c r="K16" s="336" t="s">
        <v>605</v>
      </c>
      <c r="L16" s="353" t="s">
        <v>645</v>
      </c>
      <c r="M16" s="271">
        <v>43830</v>
      </c>
      <c r="N16" s="340" t="s">
        <v>227</v>
      </c>
    </row>
    <row r="17" spans="2:14" s="7" customFormat="1" ht="221.25" customHeight="1" thickBot="1">
      <c r="B17" s="354" t="s">
        <v>216</v>
      </c>
      <c r="C17" s="341" t="s">
        <v>109</v>
      </c>
      <c r="D17" s="341" t="s">
        <v>110</v>
      </c>
      <c r="E17" s="341" t="s">
        <v>215</v>
      </c>
      <c r="F17" s="341" t="s">
        <v>213</v>
      </c>
      <c r="G17" s="342" t="s">
        <v>223</v>
      </c>
      <c r="H17" s="343">
        <v>4</v>
      </c>
      <c r="I17" s="344">
        <f>1/4</f>
        <v>0.25</v>
      </c>
      <c r="J17" s="345">
        <v>43466</v>
      </c>
      <c r="K17" s="355" t="s">
        <v>606</v>
      </c>
      <c r="L17" s="351" t="s">
        <v>646</v>
      </c>
      <c r="M17" s="346">
        <v>43830</v>
      </c>
      <c r="N17" s="347" t="s">
        <v>220</v>
      </c>
    </row>
    <row r="18" spans="2:14" ht="24.75" customHeight="1">
      <c r="G18" s="348"/>
      <c r="H18" s="348"/>
      <c r="I18" s="349">
        <f>AVERAGE(I14:I17)</f>
        <v>0.625</v>
      </c>
      <c r="K18" s="348"/>
      <c r="L18" s="348"/>
      <c r="M18" s="476" t="s">
        <v>7</v>
      </c>
      <c r="N18" s="476"/>
    </row>
    <row r="19" spans="2:14" ht="24.75" customHeight="1">
      <c r="I19" s="101"/>
      <c r="M19" s="5"/>
    </row>
    <row r="20" spans="2:14" ht="24.75" customHeight="1"/>
    <row r="21" spans="2:14" ht="24.75" customHeight="1"/>
    <row r="22" spans="2:14" ht="24.75" customHeight="1"/>
    <row r="23" spans="2:14" ht="24.75" customHeight="1"/>
    <row r="24" spans="2:14" ht="24.75" customHeight="1"/>
  </sheetData>
  <mergeCells count="26">
    <mergeCell ref="M18:N18"/>
    <mergeCell ref="K11:K12"/>
    <mergeCell ref="L11:L12"/>
    <mergeCell ref="J11:J12"/>
    <mergeCell ref="M11:M12"/>
    <mergeCell ref="N11:N12"/>
    <mergeCell ref="D1:I4"/>
    <mergeCell ref="E13:E16"/>
    <mergeCell ref="D13:D16"/>
    <mergeCell ref="H11:H12"/>
    <mergeCell ref="C13:C16"/>
    <mergeCell ref="B13:B16"/>
    <mergeCell ref="A1:A13"/>
    <mergeCell ref="B5:I5"/>
    <mergeCell ref="B6:I6"/>
    <mergeCell ref="B7:G7"/>
    <mergeCell ref="B8:H8"/>
    <mergeCell ref="B9:I9"/>
    <mergeCell ref="B10:I10"/>
    <mergeCell ref="B11:B12"/>
    <mergeCell ref="B1:C4"/>
    <mergeCell ref="C11:C12"/>
    <mergeCell ref="E11:E12"/>
    <mergeCell ref="D11:D12"/>
    <mergeCell ref="F11:F12"/>
    <mergeCell ref="G11:G12"/>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28"/>
  <sheetViews>
    <sheetView view="pageBreakPreview" topLeftCell="D17" zoomScale="90" zoomScaleNormal="90" zoomScaleSheetLayoutView="90" workbookViewId="0">
      <selection activeCell="L19" sqref="L19"/>
    </sheetView>
  </sheetViews>
  <sheetFormatPr baseColWidth="10" defaultRowHeight="12"/>
  <cols>
    <col min="1" max="1" width="11.42578125" style="4"/>
    <col min="2" max="2" width="23.140625" style="4" customWidth="1"/>
    <col min="3" max="3" width="26.42578125" style="4" customWidth="1"/>
    <col min="4" max="4" width="29.140625" style="4" customWidth="1"/>
    <col min="5" max="5" width="30.5703125" style="4" customWidth="1"/>
    <col min="6" max="6" width="27.5703125" style="4" customWidth="1"/>
    <col min="7" max="7" width="29.140625" style="4" customWidth="1"/>
    <col min="8" max="8" width="10" style="4" customWidth="1"/>
    <col min="9" max="9" width="11.7109375" style="4" customWidth="1"/>
    <col min="10" max="248" width="11.42578125" style="4"/>
    <col min="249" max="249" width="14.42578125" style="4" customWidth="1"/>
    <col min="250" max="250" width="22.140625" style="4" customWidth="1"/>
    <col min="251" max="251" width="16.85546875" style="4" customWidth="1"/>
    <col min="252" max="252" width="22.7109375" style="4" customWidth="1"/>
    <col min="253" max="253" width="20.28515625" style="4" customWidth="1"/>
    <col min="254" max="254" width="22.42578125" style="4" customWidth="1"/>
    <col min="255" max="255" width="25.42578125" style="4" customWidth="1"/>
    <col min="256" max="256" width="10" style="4" customWidth="1"/>
    <col min="257" max="257" width="15.28515625" style="4" customWidth="1"/>
    <col min="258" max="262" width="0" style="4" hidden="1" customWidth="1"/>
    <col min="263" max="263" width="13.85546875" style="4" customWidth="1"/>
    <col min="264" max="264" width="20.42578125" style="4" customWidth="1"/>
    <col min="265" max="504" width="11.42578125" style="4"/>
    <col min="505" max="505" width="14.42578125" style="4" customWidth="1"/>
    <col min="506" max="506" width="22.140625" style="4" customWidth="1"/>
    <col min="507" max="507" width="16.85546875" style="4" customWidth="1"/>
    <col min="508" max="508" width="22.7109375" style="4" customWidth="1"/>
    <col min="509" max="509" width="20.28515625" style="4" customWidth="1"/>
    <col min="510" max="510" width="22.42578125" style="4" customWidth="1"/>
    <col min="511" max="511" width="25.42578125" style="4" customWidth="1"/>
    <col min="512" max="512" width="10" style="4" customWidth="1"/>
    <col min="513" max="513" width="15.28515625" style="4" customWidth="1"/>
    <col min="514" max="518" width="0" style="4" hidden="1" customWidth="1"/>
    <col min="519" max="519" width="13.85546875" style="4" customWidth="1"/>
    <col min="520" max="520" width="20.42578125" style="4" customWidth="1"/>
    <col min="521" max="760" width="11.42578125" style="4"/>
    <col min="761" max="761" width="14.42578125" style="4" customWidth="1"/>
    <col min="762" max="762" width="22.140625" style="4" customWidth="1"/>
    <col min="763" max="763" width="16.85546875" style="4" customWidth="1"/>
    <col min="764" max="764" width="22.7109375" style="4" customWidth="1"/>
    <col min="765" max="765" width="20.28515625" style="4" customWidth="1"/>
    <col min="766" max="766" width="22.42578125" style="4" customWidth="1"/>
    <col min="767" max="767" width="25.42578125" style="4" customWidth="1"/>
    <col min="768" max="768" width="10" style="4" customWidth="1"/>
    <col min="769" max="769" width="15.28515625" style="4" customWidth="1"/>
    <col min="770" max="774" width="0" style="4" hidden="1" customWidth="1"/>
    <col min="775" max="775" width="13.85546875" style="4" customWidth="1"/>
    <col min="776" max="776" width="20.42578125" style="4" customWidth="1"/>
    <col min="777" max="1016" width="11.42578125" style="4"/>
    <col min="1017" max="1017" width="14.42578125" style="4" customWidth="1"/>
    <col min="1018" max="1018" width="22.140625" style="4" customWidth="1"/>
    <col min="1019" max="1019" width="16.85546875" style="4" customWidth="1"/>
    <col min="1020" max="1020" width="22.7109375" style="4" customWidth="1"/>
    <col min="1021" max="1021" width="20.28515625" style="4" customWidth="1"/>
    <col min="1022" max="1022" width="22.42578125" style="4" customWidth="1"/>
    <col min="1023" max="1023" width="25.42578125" style="4" customWidth="1"/>
    <col min="1024" max="1024" width="10" style="4" customWidth="1"/>
    <col min="1025" max="1025" width="15.28515625" style="4" customWidth="1"/>
    <col min="1026" max="1030" width="0" style="4" hidden="1" customWidth="1"/>
    <col min="1031" max="1031" width="13.85546875" style="4" customWidth="1"/>
    <col min="1032" max="1032" width="20.42578125" style="4" customWidth="1"/>
    <col min="1033" max="1272" width="11.42578125" style="4"/>
    <col min="1273" max="1273" width="14.42578125" style="4" customWidth="1"/>
    <col min="1274" max="1274" width="22.140625" style="4" customWidth="1"/>
    <col min="1275" max="1275" width="16.85546875" style="4" customWidth="1"/>
    <col min="1276" max="1276" width="22.7109375" style="4" customWidth="1"/>
    <col min="1277" max="1277" width="20.28515625" style="4" customWidth="1"/>
    <col min="1278" max="1278" width="22.42578125" style="4" customWidth="1"/>
    <col min="1279" max="1279" width="25.42578125" style="4" customWidth="1"/>
    <col min="1280" max="1280" width="10" style="4" customWidth="1"/>
    <col min="1281" max="1281" width="15.28515625" style="4" customWidth="1"/>
    <col min="1282" max="1286" width="0" style="4" hidden="1" customWidth="1"/>
    <col min="1287" max="1287" width="13.85546875" style="4" customWidth="1"/>
    <col min="1288" max="1288" width="20.42578125" style="4" customWidth="1"/>
    <col min="1289" max="1528" width="11.42578125" style="4"/>
    <col min="1529" max="1529" width="14.42578125" style="4" customWidth="1"/>
    <col min="1530" max="1530" width="22.140625" style="4" customWidth="1"/>
    <col min="1531" max="1531" width="16.85546875" style="4" customWidth="1"/>
    <col min="1532" max="1532" width="22.7109375" style="4" customWidth="1"/>
    <col min="1533" max="1533" width="20.28515625" style="4" customWidth="1"/>
    <col min="1534" max="1534" width="22.42578125" style="4" customWidth="1"/>
    <col min="1535" max="1535" width="25.42578125" style="4" customWidth="1"/>
    <col min="1536" max="1536" width="10" style="4" customWidth="1"/>
    <col min="1537" max="1537" width="15.28515625" style="4" customWidth="1"/>
    <col min="1538" max="1542" width="0" style="4" hidden="1" customWidth="1"/>
    <col min="1543" max="1543" width="13.85546875" style="4" customWidth="1"/>
    <col min="1544" max="1544" width="20.42578125" style="4" customWidth="1"/>
    <col min="1545" max="1784" width="11.42578125" style="4"/>
    <col min="1785" max="1785" width="14.42578125" style="4" customWidth="1"/>
    <col min="1786" max="1786" width="22.140625" style="4" customWidth="1"/>
    <col min="1787" max="1787" width="16.85546875" style="4" customWidth="1"/>
    <col min="1788" max="1788" width="22.7109375" style="4" customWidth="1"/>
    <col min="1789" max="1789" width="20.28515625" style="4" customWidth="1"/>
    <col min="1790" max="1790" width="22.42578125" style="4" customWidth="1"/>
    <col min="1791" max="1791" width="25.42578125" style="4" customWidth="1"/>
    <col min="1792" max="1792" width="10" style="4" customWidth="1"/>
    <col min="1793" max="1793" width="15.28515625" style="4" customWidth="1"/>
    <col min="1794" max="1798" width="0" style="4" hidden="1" customWidth="1"/>
    <col min="1799" max="1799" width="13.85546875" style="4" customWidth="1"/>
    <col min="1800" max="1800" width="20.42578125" style="4" customWidth="1"/>
    <col min="1801" max="2040" width="11.42578125" style="4"/>
    <col min="2041" max="2041" width="14.42578125" style="4" customWidth="1"/>
    <col min="2042" max="2042" width="22.140625" style="4" customWidth="1"/>
    <col min="2043" max="2043" width="16.85546875" style="4" customWidth="1"/>
    <col min="2044" max="2044" width="22.7109375" style="4" customWidth="1"/>
    <col min="2045" max="2045" width="20.28515625" style="4" customWidth="1"/>
    <col min="2046" max="2046" width="22.42578125" style="4" customWidth="1"/>
    <col min="2047" max="2047" width="25.42578125" style="4" customWidth="1"/>
    <col min="2048" max="2048" width="10" style="4" customWidth="1"/>
    <col min="2049" max="2049" width="15.28515625" style="4" customWidth="1"/>
    <col min="2050" max="2054" width="0" style="4" hidden="1" customWidth="1"/>
    <col min="2055" max="2055" width="13.85546875" style="4" customWidth="1"/>
    <col min="2056" max="2056" width="20.42578125" style="4" customWidth="1"/>
    <col min="2057" max="2296" width="11.42578125" style="4"/>
    <col min="2297" max="2297" width="14.42578125" style="4" customWidth="1"/>
    <col min="2298" max="2298" width="22.140625" style="4" customWidth="1"/>
    <col min="2299" max="2299" width="16.85546875" style="4" customWidth="1"/>
    <col min="2300" max="2300" width="22.7109375" style="4" customWidth="1"/>
    <col min="2301" max="2301" width="20.28515625" style="4" customWidth="1"/>
    <col min="2302" max="2302" width="22.42578125" style="4" customWidth="1"/>
    <col min="2303" max="2303" width="25.42578125" style="4" customWidth="1"/>
    <col min="2304" max="2304" width="10" style="4" customWidth="1"/>
    <col min="2305" max="2305" width="15.28515625" style="4" customWidth="1"/>
    <col min="2306" max="2310" width="0" style="4" hidden="1" customWidth="1"/>
    <col min="2311" max="2311" width="13.85546875" style="4" customWidth="1"/>
    <col min="2312" max="2312" width="20.42578125" style="4" customWidth="1"/>
    <col min="2313" max="2552" width="11.42578125" style="4"/>
    <col min="2553" max="2553" width="14.42578125" style="4" customWidth="1"/>
    <col min="2554" max="2554" width="22.140625" style="4" customWidth="1"/>
    <col min="2555" max="2555" width="16.85546875" style="4" customWidth="1"/>
    <col min="2556" max="2556" width="22.7109375" style="4" customWidth="1"/>
    <col min="2557" max="2557" width="20.28515625" style="4" customWidth="1"/>
    <col min="2558" max="2558" width="22.42578125" style="4" customWidth="1"/>
    <col min="2559" max="2559" width="25.42578125" style="4" customWidth="1"/>
    <col min="2560" max="2560" width="10" style="4" customWidth="1"/>
    <col min="2561" max="2561" width="15.28515625" style="4" customWidth="1"/>
    <col min="2562" max="2566" width="0" style="4" hidden="1" customWidth="1"/>
    <col min="2567" max="2567" width="13.85546875" style="4" customWidth="1"/>
    <col min="2568" max="2568" width="20.42578125" style="4" customWidth="1"/>
    <col min="2569" max="2808" width="11.42578125" style="4"/>
    <col min="2809" max="2809" width="14.42578125" style="4" customWidth="1"/>
    <col min="2810" max="2810" width="22.140625" style="4" customWidth="1"/>
    <col min="2811" max="2811" width="16.85546875" style="4" customWidth="1"/>
    <col min="2812" max="2812" width="22.7109375" style="4" customWidth="1"/>
    <col min="2813" max="2813" width="20.28515625" style="4" customWidth="1"/>
    <col min="2814" max="2814" width="22.42578125" style="4" customWidth="1"/>
    <col min="2815" max="2815" width="25.42578125" style="4" customWidth="1"/>
    <col min="2816" max="2816" width="10" style="4" customWidth="1"/>
    <col min="2817" max="2817" width="15.28515625" style="4" customWidth="1"/>
    <col min="2818" max="2822" width="0" style="4" hidden="1" customWidth="1"/>
    <col min="2823" max="2823" width="13.85546875" style="4" customWidth="1"/>
    <col min="2824" max="2824" width="20.42578125" style="4" customWidth="1"/>
    <col min="2825" max="3064" width="11.42578125" style="4"/>
    <col min="3065" max="3065" width="14.42578125" style="4" customWidth="1"/>
    <col min="3066" max="3066" width="22.140625" style="4" customWidth="1"/>
    <col min="3067" max="3067" width="16.85546875" style="4" customWidth="1"/>
    <col min="3068" max="3068" width="22.7109375" style="4" customWidth="1"/>
    <col min="3069" max="3069" width="20.28515625" style="4" customWidth="1"/>
    <col min="3070" max="3070" width="22.42578125" style="4" customWidth="1"/>
    <col min="3071" max="3071" width="25.42578125" style="4" customWidth="1"/>
    <col min="3072" max="3072" width="10" style="4" customWidth="1"/>
    <col min="3073" max="3073" width="15.28515625" style="4" customWidth="1"/>
    <col min="3074" max="3078" width="0" style="4" hidden="1" customWidth="1"/>
    <col min="3079" max="3079" width="13.85546875" style="4" customWidth="1"/>
    <col min="3080" max="3080" width="20.42578125" style="4" customWidth="1"/>
    <col min="3081" max="3320" width="11.42578125" style="4"/>
    <col min="3321" max="3321" width="14.42578125" style="4" customWidth="1"/>
    <col min="3322" max="3322" width="22.140625" style="4" customWidth="1"/>
    <col min="3323" max="3323" width="16.85546875" style="4" customWidth="1"/>
    <col min="3324" max="3324" width="22.7109375" style="4" customWidth="1"/>
    <col min="3325" max="3325" width="20.28515625" style="4" customWidth="1"/>
    <col min="3326" max="3326" width="22.42578125" style="4" customWidth="1"/>
    <col min="3327" max="3327" width="25.42578125" style="4" customWidth="1"/>
    <col min="3328" max="3328" width="10" style="4" customWidth="1"/>
    <col min="3329" max="3329" width="15.28515625" style="4" customWidth="1"/>
    <col min="3330" max="3334" width="0" style="4" hidden="1" customWidth="1"/>
    <col min="3335" max="3335" width="13.85546875" style="4" customWidth="1"/>
    <col min="3336" max="3336" width="20.42578125" style="4" customWidth="1"/>
    <col min="3337" max="3576" width="11.42578125" style="4"/>
    <col min="3577" max="3577" width="14.42578125" style="4" customWidth="1"/>
    <col min="3578" max="3578" width="22.140625" style="4" customWidth="1"/>
    <col min="3579" max="3579" width="16.85546875" style="4" customWidth="1"/>
    <col min="3580" max="3580" width="22.7109375" style="4" customWidth="1"/>
    <col min="3581" max="3581" width="20.28515625" style="4" customWidth="1"/>
    <col min="3582" max="3582" width="22.42578125" style="4" customWidth="1"/>
    <col min="3583" max="3583" width="25.42578125" style="4" customWidth="1"/>
    <col min="3584" max="3584" width="10" style="4" customWidth="1"/>
    <col min="3585" max="3585" width="15.28515625" style="4" customWidth="1"/>
    <col min="3586" max="3590" width="0" style="4" hidden="1" customWidth="1"/>
    <col min="3591" max="3591" width="13.85546875" style="4" customWidth="1"/>
    <col min="3592" max="3592" width="20.42578125" style="4" customWidth="1"/>
    <col min="3593" max="3832" width="11.42578125" style="4"/>
    <col min="3833" max="3833" width="14.42578125" style="4" customWidth="1"/>
    <col min="3834" max="3834" width="22.140625" style="4" customWidth="1"/>
    <col min="3835" max="3835" width="16.85546875" style="4" customWidth="1"/>
    <col min="3836" max="3836" width="22.7109375" style="4" customWidth="1"/>
    <col min="3837" max="3837" width="20.28515625" style="4" customWidth="1"/>
    <col min="3838" max="3838" width="22.42578125" style="4" customWidth="1"/>
    <col min="3839" max="3839" width="25.42578125" style="4" customWidth="1"/>
    <col min="3840" max="3840" width="10" style="4" customWidth="1"/>
    <col min="3841" max="3841" width="15.28515625" style="4" customWidth="1"/>
    <col min="3842" max="3846" width="0" style="4" hidden="1" customWidth="1"/>
    <col min="3847" max="3847" width="13.85546875" style="4" customWidth="1"/>
    <col min="3848" max="3848" width="20.42578125" style="4" customWidth="1"/>
    <col min="3849" max="4088" width="11.42578125" style="4"/>
    <col min="4089" max="4089" width="14.42578125" style="4" customWidth="1"/>
    <col min="4090" max="4090" width="22.140625" style="4" customWidth="1"/>
    <col min="4091" max="4091" width="16.85546875" style="4" customWidth="1"/>
    <col min="4092" max="4092" width="22.7109375" style="4" customWidth="1"/>
    <col min="4093" max="4093" width="20.28515625" style="4" customWidth="1"/>
    <col min="4094" max="4094" width="22.42578125" style="4" customWidth="1"/>
    <col min="4095" max="4095" width="25.42578125" style="4" customWidth="1"/>
    <col min="4096" max="4096" width="10" style="4" customWidth="1"/>
    <col min="4097" max="4097" width="15.28515625" style="4" customWidth="1"/>
    <col min="4098" max="4102" width="0" style="4" hidden="1" customWidth="1"/>
    <col min="4103" max="4103" width="13.85546875" style="4" customWidth="1"/>
    <col min="4104" max="4104" width="20.42578125" style="4" customWidth="1"/>
    <col min="4105" max="4344" width="11.42578125" style="4"/>
    <col min="4345" max="4345" width="14.42578125" style="4" customWidth="1"/>
    <col min="4346" max="4346" width="22.140625" style="4" customWidth="1"/>
    <col min="4347" max="4347" width="16.85546875" style="4" customWidth="1"/>
    <col min="4348" max="4348" width="22.7109375" style="4" customWidth="1"/>
    <col min="4349" max="4349" width="20.28515625" style="4" customWidth="1"/>
    <col min="4350" max="4350" width="22.42578125" style="4" customWidth="1"/>
    <col min="4351" max="4351" width="25.42578125" style="4" customWidth="1"/>
    <col min="4352" max="4352" width="10" style="4" customWidth="1"/>
    <col min="4353" max="4353" width="15.28515625" style="4" customWidth="1"/>
    <col min="4354" max="4358" width="0" style="4" hidden="1" customWidth="1"/>
    <col min="4359" max="4359" width="13.85546875" style="4" customWidth="1"/>
    <col min="4360" max="4360" width="20.42578125" style="4" customWidth="1"/>
    <col min="4361" max="4600" width="11.42578125" style="4"/>
    <col min="4601" max="4601" width="14.42578125" style="4" customWidth="1"/>
    <col min="4602" max="4602" width="22.140625" style="4" customWidth="1"/>
    <col min="4603" max="4603" width="16.85546875" style="4" customWidth="1"/>
    <col min="4604" max="4604" width="22.7109375" style="4" customWidth="1"/>
    <col min="4605" max="4605" width="20.28515625" style="4" customWidth="1"/>
    <col min="4606" max="4606" width="22.42578125" style="4" customWidth="1"/>
    <col min="4607" max="4607" width="25.42578125" style="4" customWidth="1"/>
    <col min="4608" max="4608" width="10" style="4" customWidth="1"/>
    <col min="4609" max="4609" width="15.28515625" style="4" customWidth="1"/>
    <col min="4610" max="4614" width="0" style="4" hidden="1" customWidth="1"/>
    <col min="4615" max="4615" width="13.85546875" style="4" customWidth="1"/>
    <col min="4616" max="4616" width="20.42578125" style="4" customWidth="1"/>
    <col min="4617" max="4856" width="11.42578125" style="4"/>
    <col min="4857" max="4857" width="14.42578125" style="4" customWidth="1"/>
    <col min="4858" max="4858" width="22.140625" style="4" customWidth="1"/>
    <col min="4859" max="4859" width="16.85546875" style="4" customWidth="1"/>
    <col min="4860" max="4860" width="22.7109375" style="4" customWidth="1"/>
    <col min="4861" max="4861" width="20.28515625" style="4" customWidth="1"/>
    <col min="4862" max="4862" width="22.42578125" style="4" customWidth="1"/>
    <col min="4863" max="4863" width="25.42578125" style="4" customWidth="1"/>
    <col min="4864" max="4864" width="10" style="4" customWidth="1"/>
    <col min="4865" max="4865" width="15.28515625" style="4" customWidth="1"/>
    <col min="4866" max="4870" width="0" style="4" hidden="1" customWidth="1"/>
    <col min="4871" max="4871" width="13.85546875" style="4" customWidth="1"/>
    <col min="4872" max="4872" width="20.42578125" style="4" customWidth="1"/>
    <col min="4873" max="5112" width="11.42578125" style="4"/>
    <col min="5113" max="5113" width="14.42578125" style="4" customWidth="1"/>
    <col min="5114" max="5114" width="22.140625" style="4" customWidth="1"/>
    <col min="5115" max="5115" width="16.85546875" style="4" customWidth="1"/>
    <col min="5116" max="5116" width="22.7109375" style="4" customWidth="1"/>
    <col min="5117" max="5117" width="20.28515625" style="4" customWidth="1"/>
    <col min="5118" max="5118" width="22.42578125" style="4" customWidth="1"/>
    <col min="5119" max="5119" width="25.42578125" style="4" customWidth="1"/>
    <col min="5120" max="5120" width="10" style="4" customWidth="1"/>
    <col min="5121" max="5121" width="15.28515625" style="4" customWidth="1"/>
    <col min="5122" max="5126" width="0" style="4" hidden="1" customWidth="1"/>
    <col min="5127" max="5127" width="13.85546875" style="4" customWidth="1"/>
    <col min="5128" max="5128" width="20.42578125" style="4" customWidth="1"/>
    <col min="5129" max="5368" width="11.42578125" style="4"/>
    <col min="5369" max="5369" width="14.42578125" style="4" customWidth="1"/>
    <col min="5370" max="5370" width="22.140625" style="4" customWidth="1"/>
    <col min="5371" max="5371" width="16.85546875" style="4" customWidth="1"/>
    <col min="5372" max="5372" width="22.7109375" style="4" customWidth="1"/>
    <col min="5373" max="5373" width="20.28515625" style="4" customWidth="1"/>
    <col min="5374" max="5374" width="22.42578125" style="4" customWidth="1"/>
    <col min="5375" max="5375" width="25.42578125" style="4" customWidth="1"/>
    <col min="5376" max="5376" width="10" style="4" customWidth="1"/>
    <col min="5377" max="5377" width="15.28515625" style="4" customWidth="1"/>
    <col min="5378" max="5382" width="0" style="4" hidden="1" customWidth="1"/>
    <col min="5383" max="5383" width="13.85546875" style="4" customWidth="1"/>
    <col min="5384" max="5384" width="20.42578125" style="4" customWidth="1"/>
    <col min="5385" max="5624" width="11.42578125" style="4"/>
    <col min="5625" max="5625" width="14.42578125" style="4" customWidth="1"/>
    <col min="5626" max="5626" width="22.140625" style="4" customWidth="1"/>
    <col min="5627" max="5627" width="16.85546875" style="4" customWidth="1"/>
    <col min="5628" max="5628" width="22.7109375" style="4" customWidth="1"/>
    <col min="5629" max="5629" width="20.28515625" style="4" customWidth="1"/>
    <col min="5630" max="5630" width="22.42578125" style="4" customWidth="1"/>
    <col min="5631" max="5631" width="25.42578125" style="4" customWidth="1"/>
    <col min="5632" max="5632" width="10" style="4" customWidth="1"/>
    <col min="5633" max="5633" width="15.28515625" style="4" customWidth="1"/>
    <col min="5634" max="5638" width="0" style="4" hidden="1" customWidth="1"/>
    <col min="5639" max="5639" width="13.85546875" style="4" customWidth="1"/>
    <col min="5640" max="5640" width="20.42578125" style="4" customWidth="1"/>
    <col min="5641" max="5880" width="11.42578125" style="4"/>
    <col min="5881" max="5881" width="14.42578125" style="4" customWidth="1"/>
    <col min="5882" max="5882" width="22.140625" style="4" customWidth="1"/>
    <col min="5883" max="5883" width="16.85546875" style="4" customWidth="1"/>
    <col min="5884" max="5884" width="22.7109375" style="4" customWidth="1"/>
    <col min="5885" max="5885" width="20.28515625" style="4" customWidth="1"/>
    <col min="5886" max="5886" width="22.42578125" style="4" customWidth="1"/>
    <col min="5887" max="5887" width="25.42578125" style="4" customWidth="1"/>
    <col min="5888" max="5888" width="10" style="4" customWidth="1"/>
    <col min="5889" max="5889" width="15.28515625" style="4" customWidth="1"/>
    <col min="5890" max="5894" width="0" style="4" hidden="1" customWidth="1"/>
    <col min="5895" max="5895" width="13.85546875" style="4" customWidth="1"/>
    <col min="5896" max="5896" width="20.42578125" style="4" customWidth="1"/>
    <col min="5897" max="6136" width="11.42578125" style="4"/>
    <col min="6137" max="6137" width="14.42578125" style="4" customWidth="1"/>
    <col min="6138" max="6138" width="22.140625" style="4" customWidth="1"/>
    <col min="6139" max="6139" width="16.85546875" style="4" customWidth="1"/>
    <col min="6140" max="6140" width="22.7109375" style="4" customWidth="1"/>
    <col min="6141" max="6141" width="20.28515625" style="4" customWidth="1"/>
    <col min="6142" max="6142" width="22.42578125" style="4" customWidth="1"/>
    <col min="6143" max="6143" width="25.42578125" style="4" customWidth="1"/>
    <col min="6144" max="6144" width="10" style="4" customWidth="1"/>
    <col min="6145" max="6145" width="15.28515625" style="4" customWidth="1"/>
    <col min="6146" max="6150" width="0" style="4" hidden="1" customWidth="1"/>
    <col min="6151" max="6151" width="13.85546875" style="4" customWidth="1"/>
    <col min="6152" max="6152" width="20.42578125" style="4" customWidth="1"/>
    <col min="6153" max="6392" width="11.42578125" style="4"/>
    <col min="6393" max="6393" width="14.42578125" style="4" customWidth="1"/>
    <col min="6394" max="6394" width="22.140625" style="4" customWidth="1"/>
    <col min="6395" max="6395" width="16.85546875" style="4" customWidth="1"/>
    <col min="6396" max="6396" width="22.7109375" style="4" customWidth="1"/>
    <col min="6397" max="6397" width="20.28515625" style="4" customWidth="1"/>
    <col min="6398" max="6398" width="22.42578125" style="4" customWidth="1"/>
    <col min="6399" max="6399" width="25.42578125" style="4" customWidth="1"/>
    <col min="6400" max="6400" width="10" style="4" customWidth="1"/>
    <col min="6401" max="6401" width="15.28515625" style="4" customWidth="1"/>
    <col min="6402" max="6406" width="0" style="4" hidden="1" customWidth="1"/>
    <col min="6407" max="6407" width="13.85546875" style="4" customWidth="1"/>
    <col min="6408" max="6408" width="20.42578125" style="4" customWidth="1"/>
    <col min="6409" max="6648" width="11.42578125" style="4"/>
    <col min="6649" max="6649" width="14.42578125" style="4" customWidth="1"/>
    <col min="6650" max="6650" width="22.140625" style="4" customWidth="1"/>
    <col min="6651" max="6651" width="16.85546875" style="4" customWidth="1"/>
    <col min="6652" max="6652" width="22.7109375" style="4" customWidth="1"/>
    <col min="6653" max="6653" width="20.28515625" style="4" customWidth="1"/>
    <col min="6654" max="6654" width="22.42578125" style="4" customWidth="1"/>
    <col min="6655" max="6655" width="25.42578125" style="4" customWidth="1"/>
    <col min="6656" max="6656" width="10" style="4" customWidth="1"/>
    <col min="6657" max="6657" width="15.28515625" style="4" customWidth="1"/>
    <col min="6658" max="6662" width="0" style="4" hidden="1" customWidth="1"/>
    <col min="6663" max="6663" width="13.85546875" style="4" customWidth="1"/>
    <col min="6664" max="6664" width="20.42578125" style="4" customWidth="1"/>
    <col min="6665" max="6904" width="11.42578125" style="4"/>
    <col min="6905" max="6905" width="14.42578125" style="4" customWidth="1"/>
    <col min="6906" max="6906" width="22.140625" style="4" customWidth="1"/>
    <col min="6907" max="6907" width="16.85546875" style="4" customWidth="1"/>
    <col min="6908" max="6908" width="22.7109375" style="4" customWidth="1"/>
    <col min="6909" max="6909" width="20.28515625" style="4" customWidth="1"/>
    <col min="6910" max="6910" width="22.42578125" style="4" customWidth="1"/>
    <col min="6911" max="6911" width="25.42578125" style="4" customWidth="1"/>
    <col min="6912" max="6912" width="10" style="4" customWidth="1"/>
    <col min="6913" max="6913" width="15.28515625" style="4" customWidth="1"/>
    <col min="6914" max="6918" width="0" style="4" hidden="1" customWidth="1"/>
    <col min="6919" max="6919" width="13.85546875" style="4" customWidth="1"/>
    <col min="6920" max="6920" width="20.42578125" style="4" customWidth="1"/>
    <col min="6921" max="7160" width="11.42578125" style="4"/>
    <col min="7161" max="7161" width="14.42578125" style="4" customWidth="1"/>
    <col min="7162" max="7162" width="22.140625" style="4" customWidth="1"/>
    <col min="7163" max="7163" width="16.85546875" style="4" customWidth="1"/>
    <col min="7164" max="7164" width="22.7109375" style="4" customWidth="1"/>
    <col min="7165" max="7165" width="20.28515625" style="4" customWidth="1"/>
    <col min="7166" max="7166" width="22.42578125" style="4" customWidth="1"/>
    <col min="7167" max="7167" width="25.42578125" style="4" customWidth="1"/>
    <col min="7168" max="7168" width="10" style="4" customWidth="1"/>
    <col min="7169" max="7169" width="15.28515625" style="4" customWidth="1"/>
    <col min="7170" max="7174" width="0" style="4" hidden="1" customWidth="1"/>
    <col min="7175" max="7175" width="13.85546875" style="4" customWidth="1"/>
    <col min="7176" max="7176" width="20.42578125" style="4" customWidth="1"/>
    <col min="7177" max="7416" width="11.42578125" style="4"/>
    <col min="7417" max="7417" width="14.42578125" style="4" customWidth="1"/>
    <col min="7418" max="7418" width="22.140625" style="4" customWidth="1"/>
    <col min="7419" max="7419" width="16.85546875" style="4" customWidth="1"/>
    <col min="7420" max="7420" width="22.7109375" style="4" customWidth="1"/>
    <col min="7421" max="7421" width="20.28515625" style="4" customWidth="1"/>
    <col min="7422" max="7422" width="22.42578125" style="4" customWidth="1"/>
    <col min="7423" max="7423" width="25.42578125" style="4" customWidth="1"/>
    <col min="7424" max="7424" width="10" style="4" customWidth="1"/>
    <col min="7425" max="7425" width="15.28515625" style="4" customWidth="1"/>
    <col min="7426" max="7430" width="0" style="4" hidden="1" customWidth="1"/>
    <col min="7431" max="7431" width="13.85546875" style="4" customWidth="1"/>
    <col min="7432" max="7432" width="20.42578125" style="4" customWidth="1"/>
    <col min="7433" max="7672" width="11.42578125" style="4"/>
    <col min="7673" max="7673" width="14.42578125" style="4" customWidth="1"/>
    <col min="7674" max="7674" width="22.140625" style="4" customWidth="1"/>
    <col min="7675" max="7675" width="16.85546875" style="4" customWidth="1"/>
    <col min="7676" max="7676" width="22.7109375" style="4" customWidth="1"/>
    <col min="7677" max="7677" width="20.28515625" style="4" customWidth="1"/>
    <col min="7678" max="7678" width="22.42578125" style="4" customWidth="1"/>
    <col min="7679" max="7679" width="25.42578125" style="4" customWidth="1"/>
    <col min="7680" max="7680" width="10" style="4" customWidth="1"/>
    <col min="7681" max="7681" width="15.28515625" style="4" customWidth="1"/>
    <col min="7682" max="7686" width="0" style="4" hidden="1" customWidth="1"/>
    <col min="7687" max="7687" width="13.85546875" style="4" customWidth="1"/>
    <col min="7688" max="7688" width="20.42578125" style="4" customWidth="1"/>
    <col min="7689" max="7928" width="11.42578125" style="4"/>
    <col min="7929" max="7929" width="14.42578125" style="4" customWidth="1"/>
    <col min="7930" max="7930" width="22.140625" style="4" customWidth="1"/>
    <col min="7931" max="7931" width="16.85546875" style="4" customWidth="1"/>
    <col min="7932" max="7932" width="22.7109375" style="4" customWidth="1"/>
    <col min="7933" max="7933" width="20.28515625" style="4" customWidth="1"/>
    <col min="7934" max="7934" width="22.42578125" style="4" customWidth="1"/>
    <col min="7935" max="7935" width="25.42578125" style="4" customWidth="1"/>
    <col min="7936" max="7936" width="10" style="4" customWidth="1"/>
    <col min="7937" max="7937" width="15.28515625" style="4" customWidth="1"/>
    <col min="7938" max="7942" width="0" style="4" hidden="1" customWidth="1"/>
    <col min="7943" max="7943" width="13.85546875" style="4" customWidth="1"/>
    <col min="7944" max="7944" width="20.42578125" style="4" customWidth="1"/>
    <col min="7945" max="8184" width="11.42578125" style="4"/>
    <col min="8185" max="8185" width="14.42578125" style="4" customWidth="1"/>
    <col min="8186" max="8186" width="22.140625" style="4" customWidth="1"/>
    <col min="8187" max="8187" width="16.85546875" style="4" customWidth="1"/>
    <col min="8188" max="8188" width="22.7109375" style="4" customWidth="1"/>
    <col min="8189" max="8189" width="20.28515625" style="4" customWidth="1"/>
    <col min="8190" max="8190" width="22.42578125" style="4" customWidth="1"/>
    <col min="8191" max="8191" width="25.42578125" style="4" customWidth="1"/>
    <col min="8192" max="8192" width="10" style="4" customWidth="1"/>
    <col min="8193" max="8193" width="15.28515625" style="4" customWidth="1"/>
    <col min="8194" max="8198" width="0" style="4" hidden="1" customWidth="1"/>
    <col min="8199" max="8199" width="13.85546875" style="4" customWidth="1"/>
    <col min="8200" max="8200" width="20.42578125" style="4" customWidth="1"/>
    <col min="8201" max="8440" width="11.42578125" style="4"/>
    <col min="8441" max="8441" width="14.42578125" style="4" customWidth="1"/>
    <col min="8442" max="8442" width="22.140625" style="4" customWidth="1"/>
    <col min="8443" max="8443" width="16.85546875" style="4" customWidth="1"/>
    <col min="8444" max="8444" width="22.7109375" style="4" customWidth="1"/>
    <col min="8445" max="8445" width="20.28515625" style="4" customWidth="1"/>
    <col min="8446" max="8446" width="22.42578125" style="4" customWidth="1"/>
    <col min="8447" max="8447" width="25.42578125" style="4" customWidth="1"/>
    <col min="8448" max="8448" width="10" style="4" customWidth="1"/>
    <col min="8449" max="8449" width="15.28515625" style="4" customWidth="1"/>
    <col min="8450" max="8454" width="0" style="4" hidden="1" customWidth="1"/>
    <col min="8455" max="8455" width="13.85546875" style="4" customWidth="1"/>
    <col min="8456" max="8456" width="20.42578125" style="4" customWidth="1"/>
    <col min="8457" max="8696" width="11.42578125" style="4"/>
    <col min="8697" max="8697" width="14.42578125" style="4" customWidth="1"/>
    <col min="8698" max="8698" width="22.140625" style="4" customWidth="1"/>
    <col min="8699" max="8699" width="16.85546875" style="4" customWidth="1"/>
    <col min="8700" max="8700" width="22.7109375" style="4" customWidth="1"/>
    <col min="8701" max="8701" width="20.28515625" style="4" customWidth="1"/>
    <col min="8702" max="8702" width="22.42578125" style="4" customWidth="1"/>
    <col min="8703" max="8703" width="25.42578125" style="4" customWidth="1"/>
    <col min="8704" max="8704" width="10" style="4" customWidth="1"/>
    <col min="8705" max="8705" width="15.28515625" style="4" customWidth="1"/>
    <col min="8706" max="8710" width="0" style="4" hidden="1" customWidth="1"/>
    <col min="8711" max="8711" width="13.85546875" style="4" customWidth="1"/>
    <col min="8712" max="8712" width="20.42578125" style="4" customWidth="1"/>
    <col min="8713" max="8952" width="11.42578125" style="4"/>
    <col min="8953" max="8953" width="14.42578125" style="4" customWidth="1"/>
    <col min="8954" max="8954" width="22.140625" style="4" customWidth="1"/>
    <col min="8955" max="8955" width="16.85546875" style="4" customWidth="1"/>
    <col min="8956" max="8956" width="22.7109375" style="4" customWidth="1"/>
    <col min="8957" max="8957" width="20.28515625" style="4" customWidth="1"/>
    <col min="8958" max="8958" width="22.42578125" style="4" customWidth="1"/>
    <col min="8959" max="8959" width="25.42578125" style="4" customWidth="1"/>
    <col min="8960" max="8960" width="10" style="4" customWidth="1"/>
    <col min="8961" max="8961" width="15.28515625" style="4" customWidth="1"/>
    <col min="8962" max="8966" width="0" style="4" hidden="1" customWidth="1"/>
    <col min="8967" max="8967" width="13.85546875" style="4" customWidth="1"/>
    <col min="8968" max="8968" width="20.42578125" style="4" customWidth="1"/>
    <col min="8969" max="9208" width="11.42578125" style="4"/>
    <col min="9209" max="9209" width="14.42578125" style="4" customWidth="1"/>
    <col min="9210" max="9210" width="22.140625" style="4" customWidth="1"/>
    <col min="9211" max="9211" width="16.85546875" style="4" customWidth="1"/>
    <col min="9212" max="9212" width="22.7109375" style="4" customWidth="1"/>
    <col min="9213" max="9213" width="20.28515625" style="4" customWidth="1"/>
    <col min="9214" max="9214" width="22.42578125" style="4" customWidth="1"/>
    <col min="9215" max="9215" width="25.42578125" style="4" customWidth="1"/>
    <col min="9216" max="9216" width="10" style="4" customWidth="1"/>
    <col min="9217" max="9217" width="15.28515625" style="4" customWidth="1"/>
    <col min="9218" max="9222" width="0" style="4" hidden="1" customWidth="1"/>
    <col min="9223" max="9223" width="13.85546875" style="4" customWidth="1"/>
    <col min="9224" max="9224" width="20.42578125" style="4" customWidth="1"/>
    <col min="9225" max="9464" width="11.42578125" style="4"/>
    <col min="9465" max="9465" width="14.42578125" style="4" customWidth="1"/>
    <col min="9466" max="9466" width="22.140625" style="4" customWidth="1"/>
    <col min="9467" max="9467" width="16.85546875" style="4" customWidth="1"/>
    <col min="9468" max="9468" width="22.7109375" style="4" customWidth="1"/>
    <col min="9469" max="9469" width="20.28515625" style="4" customWidth="1"/>
    <col min="9470" max="9470" width="22.42578125" style="4" customWidth="1"/>
    <col min="9471" max="9471" width="25.42578125" style="4" customWidth="1"/>
    <col min="9472" max="9472" width="10" style="4" customWidth="1"/>
    <col min="9473" max="9473" width="15.28515625" style="4" customWidth="1"/>
    <col min="9474" max="9478" width="0" style="4" hidden="1" customWidth="1"/>
    <col min="9479" max="9479" width="13.85546875" style="4" customWidth="1"/>
    <col min="9480" max="9480" width="20.42578125" style="4" customWidth="1"/>
    <col min="9481" max="9720" width="11.42578125" style="4"/>
    <col min="9721" max="9721" width="14.42578125" style="4" customWidth="1"/>
    <col min="9722" max="9722" width="22.140625" style="4" customWidth="1"/>
    <col min="9723" max="9723" width="16.85546875" style="4" customWidth="1"/>
    <col min="9724" max="9724" width="22.7109375" style="4" customWidth="1"/>
    <col min="9725" max="9725" width="20.28515625" style="4" customWidth="1"/>
    <col min="9726" max="9726" width="22.42578125" style="4" customWidth="1"/>
    <col min="9727" max="9727" width="25.42578125" style="4" customWidth="1"/>
    <col min="9728" max="9728" width="10" style="4" customWidth="1"/>
    <col min="9729" max="9729" width="15.28515625" style="4" customWidth="1"/>
    <col min="9730" max="9734" width="0" style="4" hidden="1" customWidth="1"/>
    <col min="9735" max="9735" width="13.85546875" style="4" customWidth="1"/>
    <col min="9736" max="9736" width="20.42578125" style="4" customWidth="1"/>
    <col min="9737" max="9976" width="11.42578125" style="4"/>
    <col min="9977" max="9977" width="14.42578125" style="4" customWidth="1"/>
    <col min="9978" max="9978" width="22.140625" style="4" customWidth="1"/>
    <col min="9979" max="9979" width="16.85546875" style="4" customWidth="1"/>
    <col min="9980" max="9980" width="22.7109375" style="4" customWidth="1"/>
    <col min="9981" max="9981" width="20.28515625" style="4" customWidth="1"/>
    <col min="9982" max="9982" width="22.42578125" style="4" customWidth="1"/>
    <col min="9983" max="9983" width="25.42578125" style="4" customWidth="1"/>
    <col min="9984" max="9984" width="10" style="4" customWidth="1"/>
    <col min="9985" max="9985" width="15.28515625" style="4" customWidth="1"/>
    <col min="9986" max="9990" width="0" style="4" hidden="1" customWidth="1"/>
    <col min="9991" max="9991" width="13.85546875" style="4" customWidth="1"/>
    <col min="9992" max="9992" width="20.42578125" style="4" customWidth="1"/>
    <col min="9993" max="10232" width="11.42578125" style="4"/>
    <col min="10233" max="10233" width="14.42578125" style="4" customWidth="1"/>
    <col min="10234" max="10234" width="22.140625" style="4" customWidth="1"/>
    <col min="10235" max="10235" width="16.85546875" style="4" customWidth="1"/>
    <col min="10236" max="10236" width="22.7109375" style="4" customWidth="1"/>
    <col min="10237" max="10237" width="20.28515625" style="4" customWidth="1"/>
    <col min="10238" max="10238" width="22.42578125" style="4" customWidth="1"/>
    <col min="10239" max="10239" width="25.42578125" style="4" customWidth="1"/>
    <col min="10240" max="10240" width="10" style="4" customWidth="1"/>
    <col min="10241" max="10241" width="15.28515625" style="4" customWidth="1"/>
    <col min="10242" max="10246" width="0" style="4" hidden="1" customWidth="1"/>
    <col min="10247" max="10247" width="13.85546875" style="4" customWidth="1"/>
    <col min="10248" max="10248" width="20.42578125" style="4" customWidth="1"/>
    <col min="10249" max="10488" width="11.42578125" style="4"/>
    <col min="10489" max="10489" width="14.42578125" style="4" customWidth="1"/>
    <col min="10490" max="10490" width="22.140625" style="4" customWidth="1"/>
    <col min="10491" max="10491" width="16.85546875" style="4" customWidth="1"/>
    <col min="10492" max="10492" width="22.7109375" style="4" customWidth="1"/>
    <col min="10493" max="10493" width="20.28515625" style="4" customWidth="1"/>
    <col min="10494" max="10494" width="22.42578125" style="4" customWidth="1"/>
    <col min="10495" max="10495" width="25.42578125" style="4" customWidth="1"/>
    <col min="10496" max="10496" width="10" style="4" customWidth="1"/>
    <col min="10497" max="10497" width="15.28515625" style="4" customWidth="1"/>
    <col min="10498" max="10502" width="0" style="4" hidden="1" customWidth="1"/>
    <col min="10503" max="10503" width="13.85546875" style="4" customWidth="1"/>
    <col min="10504" max="10504" width="20.42578125" style="4" customWidth="1"/>
    <col min="10505" max="10744" width="11.42578125" style="4"/>
    <col min="10745" max="10745" width="14.42578125" style="4" customWidth="1"/>
    <col min="10746" max="10746" width="22.140625" style="4" customWidth="1"/>
    <col min="10747" max="10747" width="16.85546875" style="4" customWidth="1"/>
    <col min="10748" max="10748" width="22.7109375" style="4" customWidth="1"/>
    <col min="10749" max="10749" width="20.28515625" style="4" customWidth="1"/>
    <col min="10750" max="10750" width="22.42578125" style="4" customWidth="1"/>
    <col min="10751" max="10751" width="25.42578125" style="4" customWidth="1"/>
    <col min="10752" max="10752" width="10" style="4" customWidth="1"/>
    <col min="10753" max="10753" width="15.28515625" style="4" customWidth="1"/>
    <col min="10754" max="10758" width="0" style="4" hidden="1" customWidth="1"/>
    <col min="10759" max="10759" width="13.85546875" style="4" customWidth="1"/>
    <col min="10760" max="10760" width="20.42578125" style="4" customWidth="1"/>
    <col min="10761" max="11000" width="11.42578125" style="4"/>
    <col min="11001" max="11001" width="14.42578125" style="4" customWidth="1"/>
    <col min="11002" max="11002" width="22.140625" style="4" customWidth="1"/>
    <col min="11003" max="11003" width="16.85546875" style="4" customWidth="1"/>
    <col min="11004" max="11004" width="22.7109375" style="4" customWidth="1"/>
    <col min="11005" max="11005" width="20.28515625" style="4" customWidth="1"/>
    <col min="11006" max="11006" width="22.42578125" style="4" customWidth="1"/>
    <col min="11007" max="11007" width="25.42578125" style="4" customWidth="1"/>
    <col min="11008" max="11008" width="10" style="4" customWidth="1"/>
    <col min="11009" max="11009" width="15.28515625" style="4" customWidth="1"/>
    <col min="11010" max="11014" width="0" style="4" hidden="1" customWidth="1"/>
    <col min="11015" max="11015" width="13.85546875" style="4" customWidth="1"/>
    <col min="11016" max="11016" width="20.42578125" style="4" customWidth="1"/>
    <col min="11017" max="11256" width="11.42578125" style="4"/>
    <col min="11257" max="11257" width="14.42578125" style="4" customWidth="1"/>
    <col min="11258" max="11258" width="22.140625" style="4" customWidth="1"/>
    <col min="11259" max="11259" width="16.85546875" style="4" customWidth="1"/>
    <col min="11260" max="11260" width="22.7109375" style="4" customWidth="1"/>
    <col min="11261" max="11261" width="20.28515625" style="4" customWidth="1"/>
    <col min="11262" max="11262" width="22.42578125" style="4" customWidth="1"/>
    <col min="11263" max="11263" width="25.42578125" style="4" customWidth="1"/>
    <col min="11264" max="11264" width="10" style="4" customWidth="1"/>
    <col min="11265" max="11265" width="15.28515625" style="4" customWidth="1"/>
    <col min="11266" max="11270" width="0" style="4" hidden="1" customWidth="1"/>
    <col min="11271" max="11271" width="13.85546875" style="4" customWidth="1"/>
    <col min="11272" max="11272" width="20.42578125" style="4" customWidth="1"/>
    <col min="11273" max="11512" width="11.42578125" style="4"/>
    <col min="11513" max="11513" width="14.42578125" style="4" customWidth="1"/>
    <col min="11514" max="11514" width="22.140625" style="4" customWidth="1"/>
    <col min="11515" max="11515" width="16.85546875" style="4" customWidth="1"/>
    <col min="11516" max="11516" width="22.7109375" style="4" customWidth="1"/>
    <col min="11517" max="11517" width="20.28515625" style="4" customWidth="1"/>
    <col min="11518" max="11518" width="22.42578125" style="4" customWidth="1"/>
    <col min="11519" max="11519" width="25.42578125" style="4" customWidth="1"/>
    <col min="11520" max="11520" width="10" style="4" customWidth="1"/>
    <col min="11521" max="11521" width="15.28515625" style="4" customWidth="1"/>
    <col min="11522" max="11526" width="0" style="4" hidden="1" customWidth="1"/>
    <col min="11527" max="11527" width="13.85546875" style="4" customWidth="1"/>
    <col min="11528" max="11528" width="20.42578125" style="4" customWidth="1"/>
    <col min="11529" max="11768" width="11.42578125" style="4"/>
    <col min="11769" max="11769" width="14.42578125" style="4" customWidth="1"/>
    <col min="11770" max="11770" width="22.140625" style="4" customWidth="1"/>
    <col min="11771" max="11771" width="16.85546875" style="4" customWidth="1"/>
    <col min="11772" max="11772" width="22.7109375" style="4" customWidth="1"/>
    <col min="11773" max="11773" width="20.28515625" style="4" customWidth="1"/>
    <col min="11774" max="11774" width="22.42578125" style="4" customWidth="1"/>
    <col min="11775" max="11775" width="25.42578125" style="4" customWidth="1"/>
    <col min="11776" max="11776" width="10" style="4" customWidth="1"/>
    <col min="11777" max="11777" width="15.28515625" style="4" customWidth="1"/>
    <col min="11778" max="11782" width="0" style="4" hidden="1" customWidth="1"/>
    <col min="11783" max="11783" width="13.85546875" style="4" customWidth="1"/>
    <col min="11784" max="11784" width="20.42578125" style="4" customWidth="1"/>
    <col min="11785" max="12024" width="11.42578125" style="4"/>
    <col min="12025" max="12025" width="14.42578125" style="4" customWidth="1"/>
    <col min="12026" max="12026" width="22.140625" style="4" customWidth="1"/>
    <col min="12027" max="12027" width="16.85546875" style="4" customWidth="1"/>
    <col min="12028" max="12028" width="22.7109375" style="4" customWidth="1"/>
    <col min="12029" max="12029" width="20.28515625" style="4" customWidth="1"/>
    <col min="12030" max="12030" width="22.42578125" style="4" customWidth="1"/>
    <col min="12031" max="12031" width="25.42578125" style="4" customWidth="1"/>
    <col min="12032" max="12032" width="10" style="4" customWidth="1"/>
    <col min="12033" max="12033" width="15.28515625" style="4" customWidth="1"/>
    <col min="12034" max="12038" width="0" style="4" hidden="1" customWidth="1"/>
    <col min="12039" max="12039" width="13.85546875" style="4" customWidth="1"/>
    <col min="12040" max="12040" width="20.42578125" style="4" customWidth="1"/>
    <col min="12041" max="12280" width="11.42578125" style="4"/>
    <col min="12281" max="12281" width="14.42578125" style="4" customWidth="1"/>
    <col min="12282" max="12282" width="22.140625" style="4" customWidth="1"/>
    <col min="12283" max="12283" width="16.85546875" style="4" customWidth="1"/>
    <col min="12284" max="12284" width="22.7109375" style="4" customWidth="1"/>
    <col min="12285" max="12285" width="20.28515625" style="4" customWidth="1"/>
    <col min="12286" max="12286" width="22.42578125" style="4" customWidth="1"/>
    <col min="12287" max="12287" width="25.42578125" style="4" customWidth="1"/>
    <col min="12288" max="12288" width="10" style="4" customWidth="1"/>
    <col min="12289" max="12289" width="15.28515625" style="4" customWidth="1"/>
    <col min="12290" max="12294" width="0" style="4" hidden="1" customWidth="1"/>
    <col min="12295" max="12295" width="13.85546875" style="4" customWidth="1"/>
    <col min="12296" max="12296" width="20.42578125" style="4" customWidth="1"/>
    <col min="12297" max="12536" width="11.42578125" style="4"/>
    <col min="12537" max="12537" width="14.42578125" style="4" customWidth="1"/>
    <col min="12538" max="12538" width="22.140625" style="4" customWidth="1"/>
    <col min="12539" max="12539" width="16.85546875" style="4" customWidth="1"/>
    <col min="12540" max="12540" width="22.7109375" style="4" customWidth="1"/>
    <col min="12541" max="12541" width="20.28515625" style="4" customWidth="1"/>
    <col min="12542" max="12542" width="22.42578125" style="4" customWidth="1"/>
    <col min="12543" max="12543" width="25.42578125" style="4" customWidth="1"/>
    <col min="12544" max="12544" width="10" style="4" customWidth="1"/>
    <col min="12545" max="12545" width="15.28515625" style="4" customWidth="1"/>
    <col min="12546" max="12550" width="0" style="4" hidden="1" customWidth="1"/>
    <col min="12551" max="12551" width="13.85546875" style="4" customWidth="1"/>
    <col min="12552" max="12552" width="20.42578125" style="4" customWidth="1"/>
    <col min="12553" max="12792" width="11.42578125" style="4"/>
    <col min="12793" max="12793" width="14.42578125" style="4" customWidth="1"/>
    <col min="12794" max="12794" width="22.140625" style="4" customWidth="1"/>
    <col min="12795" max="12795" width="16.85546875" style="4" customWidth="1"/>
    <col min="12796" max="12796" width="22.7109375" style="4" customWidth="1"/>
    <col min="12797" max="12797" width="20.28515625" style="4" customWidth="1"/>
    <col min="12798" max="12798" width="22.42578125" style="4" customWidth="1"/>
    <col min="12799" max="12799" width="25.42578125" style="4" customWidth="1"/>
    <col min="12800" max="12800" width="10" style="4" customWidth="1"/>
    <col min="12801" max="12801" width="15.28515625" style="4" customWidth="1"/>
    <col min="12802" max="12806" width="0" style="4" hidden="1" customWidth="1"/>
    <col min="12807" max="12807" width="13.85546875" style="4" customWidth="1"/>
    <col min="12808" max="12808" width="20.42578125" style="4" customWidth="1"/>
    <col min="12809" max="13048" width="11.42578125" style="4"/>
    <col min="13049" max="13049" width="14.42578125" style="4" customWidth="1"/>
    <col min="13050" max="13050" width="22.140625" style="4" customWidth="1"/>
    <col min="13051" max="13051" width="16.85546875" style="4" customWidth="1"/>
    <col min="13052" max="13052" width="22.7109375" style="4" customWidth="1"/>
    <col min="13053" max="13053" width="20.28515625" style="4" customWidth="1"/>
    <col min="13054" max="13054" width="22.42578125" style="4" customWidth="1"/>
    <col min="13055" max="13055" width="25.42578125" style="4" customWidth="1"/>
    <col min="13056" max="13056" width="10" style="4" customWidth="1"/>
    <col min="13057" max="13057" width="15.28515625" style="4" customWidth="1"/>
    <col min="13058" max="13062" width="0" style="4" hidden="1" customWidth="1"/>
    <col min="13063" max="13063" width="13.85546875" style="4" customWidth="1"/>
    <col min="13064" max="13064" width="20.42578125" style="4" customWidth="1"/>
    <col min="13065" max="13304" width="11.42578125" style="4"/>
    <col min="13305" max="13305" width="14.42578125" style="4" customWidth="1"/>
    <col min="13306" max="13306" width="22.140625" style="4" customWidth="1"/>
    <col min="13307" max="13307" width="16.85546875" style="4" customWidth="1"/>
    <col min="13308" max="13308" width="22.7109375" style="4" customWidth="1"/>
    <col min="13309" max="13309" width="20.28515625" style="4" customWidth="1"/>
    <col min="13310" max="13310" width="22.42578125" style="4" customWidth="1"/>
    <col min="13311" max="13311" width="25.42578125" style="4" customWidth="1"/>
    <col min="13312" max="13312" width="10" style="4" customWidth="1"/>
    <col min="13313" max="13313" width="15.28515625" style="4" customWidth="1"/>
    <col min="13314" max="13318" width="0" style="4" hidden="1" customWidth="1"/>
    <col min="13319" max="13319" width="13.85546875" style="4" customWidth="1"/>
    <col min="13320" max="13320" width="20.42578125" style="4" customWidth="1"/>
    <col min="13321" max="13560" width="11.42578125" style="4"/>
    <col min="13561" max="13561" width="14.42578125" style="4" customWidth="1"/>
    <col min="13562" max="13562" width="22.140625" style="4" customWidth="1"/>
    <col min="13563" max="13563" width="16.85546875" style="4" customWidth="1"/>
    <col min="13564" max="13564" width="22.7109375" style="4" customWidth="1"/>
    <col min="13565" max="13565" width="20.28515625" style="4" customWidth="1"/>
    <col min="13566" max="13566" width="22.42578125" style="4" customWidth="1"/>
    <col min="13567" max="13567" width="25.42578125" style="4" customWidth="1"/>
    <col min="13568" max="13568" width="10" style="4" customWidth="1"/>
    <col min="13569" max="13569" width="15.28515625" style="4" customWidth="1"/>
    <col min="13570" max="13574" width="0" style="4" hidden="1" customWidth="1"/>
    <col min="13575" max="13575" width="13.85546875" style="4" customWidth="1"/>
    <col min="13576" max="13576" width="20.42578125" style="4" customWidth="1"/>
    <col min="13577" max="13816" width="11.42578125" style="4"/>
    <col min="13817" max="13817" width="14.42578125" style="4" customWidth="1"/>
    <col min="13818" max="13818" width="22.140625" style="4" customWidth="1"/>
    <col min="13819" max="13819" width="16.85546875" style="4" customWidth="1"/>
    <col min="13820" max="13820" width="22.7109375" style="4" customWidth="1"/>
    <col min="13821" max="13821" width="20.28515625" style="4" customWidth="1"/>
    <col min="13822" max="13822" width="22.42578125" style="4" customWidth="1"/>
    <col min="13823" max="13823" width="25.42578125" style="4" customWidth="1"/>
    <col min="13824" max="13824" width="10" style="4" customWidth="1"/>
    <col min="13825" max="13825" width="15.28515625" style="4" customWidth="1"/>
    <col min="13826" max="13830" width="0" style="4" hidden="1" customWidth="1"/>
    <col min="13831" max="13831" width="13.85546875" style="4" customWidth="1"/>
    <col min="13832" max="13832" width="20.42578125" style="4" customWidth="1"/>
    <col min="13833" max="14072" width="11.42578125" style="4"/>
    <col min="14073" max="14073" width="14.42578125" style="4" customWidth="1"/>
    <col min="14074" max="14074" width="22.140625" style="4" customWidth="1"/>
    <col min="14075" max="14075" width="16.85546875" style="4" customWidth="1"/>
    <col min="14076" max="14076" width="22.7109375" style="4" customWidth="1"/>
    <col min="14077" max="14077" width="20.28515625" style="4" customWidth="1"/>
    <col min="14078" max="14078" width="22.42578125" style="4" customWidth="1"/>
    <col min="14079" max="14079" width="25.42578125" style="4" customWidth="1"/>
    <col min="14080" max="14080" width="10" style="4" customWidth="1"/>
    <col min="14081" max="14081" width="15.28515625" style="4" customWidth="1"/>
    <col min="14082" max="14086" width="0" style="4" hidden="1" customWidth="1"/>
    <col min="14087" max="14087" width="13.85546875" style="4" customWidth="1"/>
    <col min="14088" max="14088" width="20.42578125" style="4" customWidth="1"/>
    <col min="14089" max="14328" width="11.42578125" style="4"/>
    <col min="14329" max="14329" width="14.42578125" style="4" customWidth="1"/>
    <col min="14330" max="14330" width="22.140625" style="4" customWidth="1"/>
    <col min="14331" max="14331" width="16.85546875" style="4" customWidth="1"/>
    <col min="14332" max="14332" width="22.7109375" style="4" customWidth="1"/>
    <col min="14333" max="14333" width="20.28515625" style="4" customWidth="1"/>
    <col min="14334" max="14334" width="22.42578125" style="4" customWidth="1"/>
    <col min="14335" max="14335" width="25.42578125" style="4" customWidth="1"/>
    <col min="14336" max="14336" width="10" style="4" customWidth="1"/>
    <col min="14337" max="14337" width="15.28515625" style="4" customWidth="1"/>
    <col min="14338" max="14342" width="0" style="4" hidden="1" customWidth="1"/>
    <col min="14343" max="14343" width="13.85546875" style="4" customWidth="1"/>
    <col min="14344" max="14344" width="20.42578125" style="4" customWidth="1"/>
    <col min="14345" max="14584" width="11.42578125" style="4"/>
    <col min="14585" max="14585" width="14.42578125" style="4" customWidth="1"/>
    <col min="14586" max="14586" width="22.140625" style="4" customWidth="1"/>
    <col min="14587" max="14587" width="16.85546875" style="4" customWidth="1"/>
    <col min="14588" max="14588" width="22.7109375" style="4" customWidth="1"/>
    <col min="14589" max="14589" width="20.28515625" style="4" customWidth="1"/>
    <col min="14590" max="14590" width="22.42578125" style="4" customWidth="1"/>
    <col min="14591" max="14591" width="25.42578125" style="4" customWidth="1"/>
    <col min="14592" max="14592" width="10" style="4" customWidth="1"/>
    <col min="14593" max="14593" width="15.28515625" style="4" customWidth="1"/>
    <col min="14594" max="14598" width="0" style="4" hidden="1" customWidth="1"/>
    <col min="14599" max="14599" width="13.85546875" style="4" customWidth="1"/>
    <col min="14600" max="14600" width="20.42578125" style="4" customWidth="1"/>
    <col min="14601" max="14840" width="11.42578125" style="4"/>
    <col min="14841" max="14841" width="14.42578125" style="4" customWidth="1"/>
    <col min="14842" max="14842" width="22.140625" style="4" customWidth="1"/>
    <col min="14843" max="14843" width="16.85546875" style="4" customWidth="1"/>
    <col min="14844" max="14844" width="22.7109375" style="4" customWidth="1"/>
    <col min="14845" max="14845" width="20.28515625" style="4" customWidth="1"/>
    <col min="14846" max="14846" width="22.42578125" style="4" customWidth="1"/>
    <col min="14847" max="14847" width="25.42578125" style="4" customWidth="1"/>
    <col min="14848" max="14848" width="10" style="4" customWidth="1"/>
    <col min="14849" max="14849" width="15.28515625" style="4" customWidth="1"/>
    <col min="14850" max="14854" width="0" style="4" hidden="1" customWidth="1"/>
    <col min="14855" max="14855" width="13.85546875" style="4" customWidth="1"/>
    <col min="14856" max="14856" width="20.42578125" style="4" customWidth="1"/>
    <col min="14857" max="15096" width="11.42578125" style="4"/>
    <col min="15097" max="15097" width="14.42578125" style="4" customWidth="1"/>
    <col min="15098" max="15098" width="22.140625" style="4" customWidth="1"/>
    <col min="15099" max="15099" width="16.85546875" style="4" customWidth="1"/>
    <col min="15100" max="15100" width="22.7109375" style="4" customWidth="1"/>
    <col min="15101" max="15101" width="20.28515625" style="4" customWidth="1"/>
    <col min="15102" max="15102" width="22.42578125" style="4" customWidth="1"/>
    <col min="15103" max="15103" width="25.42578125" style="4" customWidth="1"/>
    <col min="15104" max="15104" width="10" style="4" customWidth="1"/>
    <col min="15105" max="15105" width="15.28515625" style="4" customWidth="1"/>
    <col min="15106" max="15110" width="0" style="4" hidden="1" customWidth="1"/>
    <col min="15111" max="15111" width="13.85546875" style="4" customWidth="1"/>
    <col min="15112" max="15112" width="20.42578125" style="4" customWidth="1"/>
    <col min="15113" max="15352" width="11.42578125" style="4"/>
    <col min="15353" max="15353" width="14.42578125" style="4" customWidth="1"/>
    <col min="15354" max="15354" width="22.140625" style="4" customWidth="1"/>
    <col min="15355" max="15355" width="16.85546875" style="4" customWidth="1"/>
    <col min="15356" max="15356" width="22.7109375" style="4" customWidth="1"/>
    <col min="15357" max="15357" width="20.28515625" style="4" customWidth="1"/>
    <col min="15358" max="15358" width="22.42578125" style="4" customWidth="1"/>
    <col min="15359" max="15359" width="25.42578125" style="4" customWidth="1"/>
    <col min="15360" max="15360" width="10" style="4" customWidth="1"/>
    <col min="15361" max="15361" width="15.28515625" style="4" customWidth="1"/>
    <col min="15362" max="15366" width="0" style="4" hidden="1" customWidth="1"/>
    <col min="15367" max="15367" width="13.85546875" style="4" customWidth="1"/>
    <col min="15368" max="15368" width="20.42578125" style="4" customWidth="1"/>
    <col min="15369" max="15608" width="11.42578125" style="4"/>
    <col min="15609" max="15609" width="14.42578125" style="4" customWidth="1"/>
    <col min="15610" max="15610" width="22.140625" style="4" customWidth="1"/>
    <col min="15611" max="15611" width="16.85546875" style="4" customWidth="1"/>
    <col min="15612" max="15612" width="22.7109375" style="4" customWidth="1"/>
    <col min="15613" max="15613" width="20.28515625" style="4" customWidth="1"/>
    <col min="15614" max="15614" width="22.42578125" style="4" customWidth="1"/>
    <col min="15615" max="15615" width="25.42578125" style="4" customWidth="1"/>
    <col min="15616" max="15616" width="10" style="4" customWidth="1"/>
    <col min="15617" max="15617" width="15.28515625" style="4" customWidth="1"/>
    <col min="15618" max="15622" width="0" style="4" hidden="1" customWidth="1"/>
    <col min="15623" max="15623" width="13.85546875" style="4" customWidth="1"/>
    <col min="15624" max="15624" width="20.42578125" style="4" customWidth="1"/>
    <col min="15625" max="15864" width="11.42578125" style="4"/>
    <col min="15865" max="15865" width="14.42578125" style="4" customWidth="1"/>
    <col min="15866" max="15866" width="22.140625" style="4" customWidth="1"/>
    <col min="15867" max="15867" width="16.85546875" style="4" customWidth="1"/>
    <col min="15868" max="15868" width="22.7109375" style="4" customWidth="1"/>
    <col min="15869" max="15869" width="20.28515625" style="4" customWidth="1"/>
    <col min="15870" max="15870" width="22.42578125" style="4" customWidth="1"/>
    <col min="15871" max="15871" width="25.42578125" style="4" customWidth="1"/>
    <col min="15872" max="15872" width="10" style="4" customWidth="1"/>
    <col min="15873" max="15873" width="15.28515625" style="4" customWidth="1"/>
    <col min="15874" max="15878" width="0" style="4" hidden="1" customWidth="1"/>
    <col min="15879" max="15879" width="13.85546875" style="4" customWidth="1"/>
    <col min="15880" max="15880" width="20.42578125" style="4" customWidth="1"/>
    <col min="15881" max="16120" width="11.42578125" style="4"/>
    <col min="16121" max="16121" width="14.42578125" style="4" customWidth="1"/>
    <col min="16122" max="16122" width="22.140625" style="4" customWidth="1"/>
    <col min="16123" max="16123" width="16.85546875" style="4" customWidth="1"/>
    <col min="16124" max="16124" width="22.7109375" style="4" customWidth="1"/>
    <col min="16125" max="16125" width="20.28515625" style="4" customWidth="1"/>
    <col min="16126" max="16126" width="22.42578125" style="4" customWidth="1"/>
    <col min="16127" max="16127" width="25.42578125" style="4" customWidth="1"/>
    <col min="16128" max="16128" width="10" style="4" customWidth="1"/>
    <col min="16129" max="16129" width="15.28515625" style="4" customWidth="1"/>
    <col min="16130" max="16134" width="0" style="4" hidden="1" customWidth="1"/>
    <col min="16135" max="16135" width="13.85546875" style="4" customWidth="1"/>
    <col min="16136" max="16136" width="20.42578125" style="4" customWidth="1"/>
    <col min="16137" max="16384" width="11.42578125" style="4"/>
  </cols>
  <sheetData>
    <row r="1" spans="1:14" s="1" customFormat="1" ht="21.75" customHeight="1">
      <c r="A1" s="400"/>
      <c r="B1" s="439"/>
      <c r="C1" s="440"/>
      <c r="D1" s="446" t="s">
        <v>27</v>
      </c>
      <c r="E1" s="447"/>
      <c r="F1" s="447"/>
      <c r="G1" s="447"/>
      <c r="H1" s="447"/>
      <c r="I1" s="447"/>
    </row>
    <row r="2" spans="1:14" s="1" customFormat="1" ht="21.75" customHeight="1">
      <c r="A2" s="400"/>
      <c r="B2" s="441"/>
      <c r="C2" s="442"/>
      <c r="D2" s="449"/>
      <c r="E2" s="475"/>
      <c r="F2" s="475"/>
      <c r="G2" s="475"/>
      <c r="H2" s="475"/>
      <c r="I2" s="475"/>
    </row>
    <row r="3" spans="1:14" s="1" customFormat="1" ht="21.75" customHeight="1">
      <c r="A3" s="400"/>
      <c r="B3" s="441"/>
      <c r="C3" s="442"/>
      <c r="D3" s="449"/>
      <c r="E3" s="475"/>
      <c r="F3" s="475"/>
      <c r="G3" s="475"/>
      <c r="H3" s="475"/>
      <c r="I3" s="475"/>
    </row>
    <row r="4" spans="1:14" s="1" customFormat="1" ht="21.75" customHeight="1">
      <c r="A4" s="400"/>
      <c r="B4" s="443"/>
      <c r="C4" s="444"/>
      <c r="D4" s="451"/>
      <c r="E4" s="452"/>
      <c r="F4" s="452"/>
      <c r="G4" s="452"/>
      <c r="H4" s="452"/>
      <c r="I4" s="452"/>
    </row>
    <row r="5" spans="1:14" s="1" customFormat="1" ht="28.5" customHeight="1">
      <c r="A5" s="400"/>
      <c r="B5" s="476"/>
      <c r="C5" s="476"/>
      <c r="D5" s="476"/>
      <c r="E5" s="476"/>
      <c r="F5" s="476"/>
      <c r="G5" s="476"/>
      <c r="H5" s="476"/>
      <c r="I5" s="476"/>
    </row>
    <row r="6" spans="1:14" s="2" customFormat="1" ht="28.5" customHeight="1">
      <c r="A6" s="400"/>
      <c r="B6" s="477" t="s">
        <v>2</v>
      </c>
      <c r="C6" s="477"/>
      <c r="D6" s="477"/>
      <c r="E6" s="477"/>
      <c r="F6" s="477"/>
      <c r="G6" s="477"/>
      <c r="H6" s="477"/>
      <c r="I6" s="477"/>
    </row>
    <row r="7" spans="1:14" s="2" customFormat="1" ht="28.5" customHeight="1">
      <c r="A7" s="400"/>
      <c r="B7" s="477" t="s">
        <v>8</v>
      </c>
      <c r="C7" s="477"/>
      <c r="D7" s="477"/>
      <c r="E7" s="477"/>
      <c r="F7" s="477"/>
      <c r="G7" s="477"/>
      <c r="H7" s="8"/>
      <c r="I7" s="8"/>
    </row>
    <row r="8" spans="1:14" s="2" customFormat="1" ht="28.5" customHeight="1">
      <c r="A8" s="400"/>
      <c r="B8" s="477" t="s">
        <v>3</v>
      </c>
      <c r="C8" s="477"/>
      <c r="D8" s="477"/>
      <c r="E8" s="477"/>
      <c r="F8" s="477"/>
      <c r="G8" s="477"/>
      <c r="H8" s="477"/>
      <c r="I8" s="8"/>
    </row>
    <row r="9" spans="1:14" s="1" customFormat="1" ht="28.5" customHeight="1">
      <c r="A9" s="400"/>
      <c r="B9" s="408" t="s">
        <v>394</v>
      </c>
      <c r="C9" s="408"/>
      <c r="D9" s="408"/>
      <c r="E9" s="408"/>
      <c r="F9" s="408"/>
      <c r="G9" s="408"/>
      <c r="H9" s="408"/>
      <c r="I9" s="408"/>
    </row>
    <row r="10" spans="1:14" s="1" customFormat="1" ht="28.5" customHeight="1" thickBot="1">
      <c r="A10" s="400"/>
      <c r="B10" s="476"/>
      <c r="C10" s="476"/>
      <c r="D10" s="476"/>
      <c r="E10" s="476"/>
      <c r="F10" s="476"/>
      <c r="G10" s="476"/>
      <c r="H10" s="476"/>
      <c r="I10" s="476"/>
    </row>
    <row r="11" spans="1:14" s="1" customFormat="1" ht="28.5" customHeight="1" thickBot="1">
      <c r="A11" s="400"/>
      <c r="B11" s="409" t="s">
        <v>62</v>
      </c>
      <c r="C11" s="455" t="s">
        <v>63</v>
      </c>
      <c r="D11" s="411" t="s">
        <v>4</v>
      </c>
      <c r="E11" s="411" t="s">
        <v>41</v>
      </c>
      <c r="F11" s="411" t="s">
        <v>5</v>
      </c>
      <c r="G11" s="411" t="s">
        <v>14</v>
      </c>
      <c r="H11" s="411" t="s">
        <v>6</v>
      </c>
      <c r="I11" s="390" t="s">
        <v>447</v>
      </c>
      <c r="J11" s="416" t="s">
        <v>12</v>
      </c>
      <c r="K11" s="418" t="s">
        <v>13</v>
      </c>
      <c r="L11" s="421" t="s">
        <v>11</v>
      </c>
      <c r="M11" s="418" t="s">
        <v>448</v>
      </c>
      <c r="N11" s="418" t="s">
        <v>494</v>
      </c>
    </row>
    <row r="12" spans="1:14" s="3" customFormat="1" ht="28.5" customHeight="1">
      <c r="A12" s="400"/>
      <c r="B12" s="454"/>
      <c r="C12" s="456"/>
      <c r="D12" s="413"/>
      <c r="E12" s="413"/>
      <c r="F12" s="413"/>
      <c r="G12" s="413"/>
      <c r="H12" s="413"/>
      <c r="I12" s="252" t="s">
        <v>449</v>
      </c>
      <c r="J12" s="543"/>
      <c r="K12" s="419"/>
      <c r="L12" s="445"/>
      <c r="M12" s="420"/>
      <c r="N12" s="420"/>
    </row>
    <row r="13" spans="1:14" s="7" customFormat="1" ht="70.5" customHeight="1">
      <c r="A13" s="400"/>
      <c r="B13" s="423" t="s">
        <v>69</v>
      </c>
      <c r="C13" s="423" t="s">
        <v>224</v>
      </c>
      <c r="D13" s="423" t="s">
        <v>105</v>
      </c>
      <c r="E13" s="437" t="s">
        <v>214</v>
      </c>
      <c r="F13" s="232" t="s">
        <v>211</v>
      </c>
      <c r="G13" s="233" t="s">
        <v>218</v>
      </c>
      <c r="H13" s="234">
        <v>1</v>
      </c>
      <c r="I13" s="234" t="s">
        <v>444</v>
      </c>
      <c r="J13" s="45">
        <v>43466</v>
      </c>
      <c r="K13" s="46">
        <v>43830</v>
      </c>
      <c r="L13" s="143" t="s">
        <v>441</v>
      </c>
      <c r="M13" s="259" t="s">
        <v>607</v>
      </c>
      <c r="N13" s="148" t="s">
        <v>608</v>
      </c>
    </row>
    <row r="14" spans="1:14" s="7" customFormat="1" ht="76.5" customHeight="1">
      <c r="A14" s="400"/>
      <c r="B14" s="424"/>
      <c r="C14" s="424"/>
      <c r="D14" s="424"/>
      <c r="E14" s="529"/>
      <c r="F14" s="232" t="s">
        <v>240</v>
      </c>
      <c r="G14" s="233" t="s">
        <v>609</v>
      </c>
      <c r="H14" s="234">
        <v>2</v>
      </c>
      <c r="I14" s="234" t="s">
        <v>444</v>
      </c>
      <c r="J14" s="45">
        <v>43466</v>
      </c>
      <c r="K14" s="46">
        <v>43830</v>
      </c>
      <c r="L14" s="143" t="s">
        <v>239</v>
      </c>
      <c r="M14" s="259" t="s">
        <v>495</v>
      </c>
      <c r="N14" s="14" t="s">
        <v>610</v>
      </c>
    </row>
    <row r="15" spans="1:14" s="44" customFormat="1" ht="65.25" customHeight="1">
      <c r="A15" s="400"/>
      <c r="B15" s="424"/>
      <c r="C15" s="424"/>
      <c r="D15" s="424"/>
      <c r="E15" s="529"/>
      <c r="F15" s="232" t="s">
        <v>230</v>
      </c>
      <c r="G15" s="233" t="s">
        <v>609</v>
      </c>
      <c r="H15" s="234">
        <v>2</v>
      </c>
      <c r="I15" s="234" t="s">
        <v>444</v>
      </c>
      <c r="J15" s="45">
        <v>43466</v>
      </c>
      <c r="K15" s="46">
        <v>43830</v>
      </c>
      <c r="L15" s="143" t="s">
        <v>239</v>
      </c>
      <c r="M15" s="259" t="s">
        <v>496</v>
      </c>
      <c r="N15" s="14" t="s">
        <v>611</v>
      </c>
    </row>
    <row r="16" spans="1:14" s="7" customFormat="1" ht="96.75" customHeight="1">
      <c r="A16" s="400"/>
      <c r="B16" s="424"/>
      <c r="C16" s="424"/>
      <c r="D16" s="424"/>
      <c r="E16" s="529"/>
      <c r="F16" s="50" t="s">
        <v>228</v>
      </c>
      <c r="G16" s="233" t="s">
        <v>229</v>
      </c>
      <c r="H16" s="234">
        <v>4</v>
      </c>
      <c r="I16" s="239">
        <f>1/4</f>
        <v>0.25</v>
      </c>
      <c r="J16" s="45">
        <v>43466</v>
      </c>
      <c r="K16" s="46">
        <v>43830</v>
      </c>
      <c r="L16" s="143" t="s">
        <v>234</v>
      </c>
      <c r="M16" s="259" t="s">
        <v>612</v>
      </c>
      <c r="N16" s="259" t="s">
        <v>613</v>
      </c>
    </row>
    <row r="17" spans="2:14" s="7" customFormat="1" ht="45.75" customHeight="1">
      <c r="B17" s="424"/>
      <c r="C17" s="424"/>
      <c r="D17" s="424"/>
      <c r="E17" s="529"/>
      <c r="F17" s="260" t="s">
        <v>231</v>
      </c>
      <c r="G17" s="260" t="s">
        <v>232</v>
      </c>
      <c r="H17" s="14">
        <v>4</v>
      </c>
      <c r="I17" s="15">
        <f>1/4</f>
        <v>0.25</v>
      </c>
      <c r="J17" s="45">
        <v>43466</v>
      </c>
      <c r="K17" s="46">
        <v>43830</v>
      </c>
      <c r="L17" s="144" t="s">
        <v>233</v>
      </c>
      <c r="M17" s="260" t="s">
        <v>614</v>
      </c>
      <c r="N17" s="14" t="s">
        <v>497</v>
      </c>
    </row>
    <row r="18" spans="2:14" s="7" customFormat="1" ht="51" customHeight="1">
      <c r="B18" s="424"/>
      <c r="C18" s="424"/>
      <c r="D18" s="424"/>
      <c r="E18" s="529"/>
      <c r="F18" s="16" t="s">
        <v>236</v>
      </c>
      <c r="G18" s="272" t="s">
        <v>235</v>
      </c>
      <c r="H18" s="202">
        <v>12</v>
      </c>
      <c r="I18" s="203">
        <f>3/12</f>
        <v>0.25</v>
      </c>
      <c r="J18" s="45">
        <v>43466</v>
      </c>
      <c r="K18" s="46">
        <v>43830</v>
      </c>
      <c r="L18" s="145" t="s">
        <v>234</v>
      </c>
      <c r="M18" s="260" t="s">
        <v>498</v>
      </c>
      <c r="N18" s="260" t="s">
        <v>499</v>
      </c>
    </row>
    <row r="19" spans="2:14" s="7" customFormat="1" ht="45.75" customHeight="1">
      <c r="B19" s="425"/>
      <c r="C19" s="425"/>
      <c r="D19" s="425"/>
      <c r="E19" s="438"/>
      <c r="F19" s="224" t="s">
        <v>237</v>
      </c>
      <c r="G19" s="165" t="s">
        <v>238</v>
      </c>
      <c r="H19" s="56">
        <v>12</v>
      </c>
      <c r="I19" s="200">
        <f>3/12</f>
        <v>0.25</v>
      </c>
      <c r="J19" s="45">
        <v>43466</v>
      </c>
      <c r="K19" s="46">
        <v>43830</v>
      </c>
      <c r="L19" s="145" t="s">
        <v>234</v>
      </c>
      <c r="M19" s="17" t="s">
        <v>500</v>
      </c>
      <c r="N19" s="14" t="s">
        <v>501</v>
      </c>
    </row>
    <row r="20" spans="2:14" s="65" customFormat="1" ht="45.75" customHeight="1">
      <c r="B20" s="258"/>
      <c r="C20" s="258"/>
      <c r="D20" s="258"/>
      <c r="E20" s="253"/>
      <c r="F20" s="232" t="s">
        <v>401</v>
      </c>
      <c r="G20" s="233" t="s">
        <v>442</v>
      </c>
      <c r="H20" s="234">
        <v>3</v>
      </c>
      <c r="I20" s="234" t="s">
        <v>444</v>
      </c>
      <c r="J20" s="45">
        <v>43466</v>
      </c>
      <c r="K20" s="46">
        <v>43830</v>
      </c>
      <c r="L20" s="145" t="s">
        <v>234</v>
      </c>
      <c r="M20" s="260" t="s">
        <v>502</v>
      </c>
      <c r="N20" s="260" t="s">
        <v>615</v>
      </c>
    </row>
    <row r="21" spans="2:14" ht="123" customHeight="1">
      <c r="B21" s="16" t="s">
        <v>216</v>
      </c>
      <c r="C21" s="224" t="s">
        <v>109</v>
      </c>
      <c r="D21" s="224" t="s">
        <v>110</v>
      </c>
      <c r="E21" s="224" t="s">
        <v>215</v>
      </c>
      <c r="F21" s="224" t="s">
        <v>213</v>
      </c>
      <c r="G21" s="233" t="s">
        <v>223</v>
      </c>
      <c r="H21" s="200">
        <v>1</v>
      </c>
      <c r="I21" s="200">
        <f>1/3</f>
        <v>0.33333333333333331</v>
      </c>
      <c r="J21" s="45">
        <v>43466</v>
      </c>
      <c r="K21" s="46">
        <v>43830</v>
      </c>
      <c r="L21" s="145" t="s">
        <v>234</v>
      </c>
      <c r="M21" s="260" t="s">
        <v>503</v>
      </c>
      <c r="N21" s="260"/>
    </row>
    <row r="22" spans="2:14" ht="24.75" customHeight="1">
      <c r="I22" s="316">
        <f>AVERAGE(I13:I21)</f>
        <v>0.26666666666666666</v>
      </c>
      <c r="K22" s="407" t="s">
        <v>7</v>
      </c>
      <c r="L22" s="407"/>
      <c r="M22" s="255"/>
      <c r="N22" s="255"/>
    </row>
    <row r="23" spans="2:14" ht="24.75" customHeight="1">
      <c r="K23" s="5"/>
    </row>
    <row r="24" spans="2:14" ht="24.75" customHeight="1">
      <c r="K24" s="5"/>
    </row>
    <row r="25" spans="2:14" ht="24.75" customHeight="1"/>
    <row r="26" spans="2:14" ht="24.75" customHeight="1"/>
    <row r="27" spans="2:14" ht="24.75" customHeight="1"/>
    <row r="28" spans="2:14" ht="24.75" customHeight="1"/>
  </sheetData>
  <mergeCells count="26">
    <mergeCell ref="K22:L22"/>
    <mergeCell ref="J11:J12"/>
    <mergeCell ref="K11:K12"/>
    <mergeCell ref="L11:L12"/>
    <mergeCell ref="M11:M12"/>
    <mergeCell ref="N11:N12"/>
    <mergeCell ref="A1:A16"/>
    <mergeCell ref="B5:I5"/>
    <mergeCell ref="B6:I6"/>
    <mergeCell ref="B7:G7"/>
    <mergeCell ref="B8:H8"/>
    <mergeCell ref="B9:I9"/>
    <mergeCell ref="B10:I10"/>
    <mergeCell ref="B11:B12"/>
    <mergeCell ref="B1:C4"/>
    <mergeCell ref="C11:C12"/>
    <mergeCell ref="E11:E12"/>
    <mergeCell ref="D11:D12"/>
    <mergeCell ref="D1:I4"/>
    <mergeCell ref="B13:B19"/>
    <mergeCell ref="H11:H12"/>
    <mergeCell ref="C13:C19"/>
    <mergeCell ref="D13:D19"/>
    <mergeCell ref="E13:E19"/>
    <mergeCell ref="F11:F12"/>
    <mergeCell ref="G11:G12"/>
  </mergeCells>
  <pageMargins left="1.3779527559055118" right="0.70866141732283472" top="0.74803149606299213" bottom="0.74803149606299213" header="0.31496062992125984" footer="0.31496062992125984"/>
  <pageSetup paperSize="5" scale="60" orientation="landscape" horizontalDpi="4294967293"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I20"/>
  <sheetViews>
    <sheetView tabSelected="1" topLeftCell="A4" workbookViewId="0">
      <selection activeCell="M16" sqref="M16"/>
    </sheetView>
  </sheetViews>
  <sheetFormatPr baseColWidth="10" defaultRowHeight="15"/>
  <cols>
    <col min="9" max="9" width="14.7109375" customWidth="1"/>
  </cols>
  <sheetData>
    <row r="1" spans="2:9">
      <c r="B1" s="578"/>
      <c r="C1" s="579" t="s">
        <v>504</v>
      </c>
      <c r="D1" s="580"/>
      <c r="E1" s="585" t="s">
        <v>520</v>
      </c>
      <c r="F1" s="585"/>
      <c r="G1" s="585"/>
      <c r="H1" s="585"/>
      <c r="I1" s="585"/>
    </row>
    <row r="2" spans="2:9">
      <c r="B2" s="578"/>
      <c r="C2" s="581"/>
      <c r="D2" s="582"/>
      <c r="E2" s="585"/>
      <c r="F2" s="585"/>
      <c r="G2" s="585"/>
      <c r="H2" s="585"/>
      <c r="I2" s="585"/>
    </row>
    <row r="3" spans="2:9">
      <c r="B3" s="578"/>
      <c r="C3" s="583"/>
      <c r="D3" s="584"/>
      <c r="E3" s="585"/>
      <c r="F3" s="585"/>
      <c r="G3" s="585"/>
      <c r="H3" s="585"/>
      <c r="I3" s="585"/>
    </row>
    <row r="4" spans="2:9" ht="31.5">
      <c r="B4" s="578"/>
      <c r="C4" s="586" t="s">
        <v>505</v>
      </c>
      <c r="D4" s="587"/>
      <c r="E4" s="587"/>
      <c r="F4" s="587"/>
      <c r="G4" s="587"/>
      <c r="H4" s="587"/>
      <c r="I4" s="147" t="s">
        <v>506</v>
      </c>
    </row>
    <row r="5" spans="2:9" ht="15.75">
      <c r="B5" s="578"/>
      <c r="C5" s="588" t="s">
        <v>596</v>
      </c>
      <c r="D5" s="588"/>
      <c r="E5" s="588"/>
      <c r="F5" s="588"/>
      <c r="G5" s="588"/>
      <c r="H5" s="588"/>
      <c r="I5" s="250">
        <v>0.63</v>
      </c>
    </row>
    <row r="6" spans="2:9" ht="15.75">
      <c r="B6" s="578"/>
      <c r="C6" s="588" t="s">
        <v>507</v>
      </c>
      <c r="D6" s="588"/>
      <c r="E6" s="588"/>
      <c r="F6" s="588"/>
      <c r="G6" s="588"/>
      <c r="H6" s="588"/>
      <c r="I6" s="250">
        <v>0.47</v>
      </c>
    </row>
    <row r="7" spans="2:9" ht="15.75">
      <c r="B7" s="578"/>
      <c r="C7" s="589" t="s">
        <v>508</v>
      </c>
      <c r="D7" s="590"/>
      <c r="E7" s="590"/>
      <c r="F7" s="590"/>
      <c r="G7" s="590"/>
      <c r="H7" s="590"/>
      <c r="I7" s="250">
        <v>0.65</v>
      </c>
    </row>
    <row r="8" spans="2:9" ht="15.75">
      <c r="B8" s="578"/>
      <c r="C8" s="591" t="s">
        <v>9</v>
      </c>
      <c r="D8" s="591"/>
      <c r="E8" s="591"/>
      <c r="F8" s="591"/>
      <c r="G8" s="591"/>
      <c r="H8" s="591"/>
      <c r="I8" s="250">
        <v>0.64</v>
      </c>
    </row>
    <row r="9" spans="2:9" ht="15.75">
      <c r="B9" s="578"/>
      <c r="C9" s="591" t="s">
        <v>10</v>
      </c>
      <c r="D9" s="591"/>
      <c r="E9" s="591"/>
      <c r="F9" s="591"/>
      <c r="G9" s="591"/>
      <c r="H9" s="591"/>
      <c r="I9" s="250">
        <v>0.82</v>
      </c>
    </row>
    <row r="10" spans="2:9" ht="15.75">
      <c r="B10" s="578"/>
      <c r="C10" s="591" t="s">
        <v>509</v>
      </c>
      <c r="D10" s="591"/>
      <c r="E10" s="591"/>
      <c r="F10" s="591"/>
      <c r="G10" s="591"/>
      <c r="H10" s="591"/>
      <c r="I10" s="250">
        <v>0.35</v>
      </c>
    </row>
    <row r="11" spans="2:9" ht="15.75">
      <c r="B11" s="578"/>
      <c r="C11" s="594" t="s">
        <v>510</v>
      </c>
      <c r="D11" s="595"/>
      <c r="E11" s="595"/>
      <c r="F11" s="595"/>
      <c r="G11" s="595"/>
      <c r="H11" s="595"/>
      <c r="I11" s="250">
        <v>0.77</v>
      </c>
    </row>
    <row r="12" spans="2:9" ht="15.75">
      <c r="B12" s="578"/>
      <c r="C12" s="591" t="s">
        <v>511</v>
      </c>
      <c r="D12" s="591"/>
      <c r="E12" s="591"/>
      <c r="F12" s="591"/>
      <c r="G12" s="591"/>
      <c r="H12" s="591"/>
      <c r="I12" s="250">
        <v>0.6</v>
      </c>
    </row>
    <row r="13" spans="2:9" ht="15.75">
      <c r="B13" s="578"/>
      <c r="C13" s="591" t="s">
        <v>512</v>
      </c>
      <c r="D13" s="591"/>
      <c r="E13" s="591"/>
      <c r="F13" s="591"/>
      <c r="G13" s="591"/>
      <c r="H13" s="591"/>
      <c r="I13" s="250">
        <v>0.74</v>
      </c>
    </row>
    <row r="14" spans="2:9" ht="15.75">
      <c r="B14" s="578"/>
      <c r="C14" s="588" t="s">
        <v>513</v>
      </c>
      <c r="D14" s="588"/>
      <c r="E14" s="588"/>
      <c r="F14" s="588"/>
      <c r="G14" s="588"/>
      <c r="H14" s="588"/>
      <c r="I14" s="250">
        <v>0.48</v>
      </c>
    </row>
    <row r="15" spans="2:9" ht="15.75">
      <c r="B15" s="578"/>
      <c r="C15" s="588" t="s">
        <v>514</v>
      </c>
      <c r="D15" s="588"/>
      <c r="E15" s="588"/>
      <c r="F15" s="588"/>
      <c r="G15" s="588"/>
      <c r="H15" s="588"/>
      <c r="I15" s="250">
        <v>0.72</v>
      </c>
    </row>
    <row r="16" spans="2:9" ht="15.75">
      <c r="B16" s="578"/>
      <c r="C16" s="588" t="s">
        <v>515</v>
      </c>
      <c r="D16" s="588"/>
      <c r="E16" s="588"/>
      <c r="F16" s="588"/>
      <c r="G16" s="588"/>
      <c r="H16" s="588"/>
      <c r="I16" s="250">
        <v>0.81</v>
      </c>
    </row>
    <row r="17" spans="2:9" ht="15.75">
      <c r="B17" s="578"/>
      <c r="C17" s="588" t="s">
        <v>516</v>
      </c>
      <c r="D17" s="588"/>
      <c r="E17" s="588"/>
      <c r="F17" s="588"/>
      <c r="G17" s="588"/>
      <c r="H17" s="588"/>
      <c r="I17" s="250">
        <v>0.55000000000000004</v>
      </c>
    </row>
    <row r="18" spans="2:9" ht="15.75">
      <c r="B18" s="578"/>
      <c r="C18" s="588" t="s">
        <v>517</v>
      </c>
      <c r="D18" s="588"/>
      <c r="E18" s="588"/>
      <c r="F18" s="588"/>
      <c r="G18" s="588"/>
      <c r="H18" s="588"/>
      <c r="I18" s="250">
        <v>0.63</v>
      </c>
    </row>
    <row r="19" spans="2:9" ht="15.75">
      <c r="B19" s="578"/>
      <c r="C19" s="588" t="s">
        <v>518</v>
      </c>
      <c r="D19" s="588"/>
      <c r="E19" s="588"/>
      <c r="F19" s="588"/>
      <c r="G19" s="588"/>
      <c r="H19" s="588"/>
      <c r="I19" s="250">
        <v>0.27</v>
      </c>
    </row>
    <row r="20" spans="2:9" ht="15.75">
      <c r="B20" s="578"/>
      <c r="C20" s="592" t="s">
        <v>519</v>
      </c>
      <c r="D20" s="593"/>
      <c r="E20" s="593"/>
      <c r="F20" s="593"/>
      <c r="G20" s="593"/>
      <c r="H20" s="593"/>
      <c r="I20" s="249">
        <f>AVERAGE(I5:I19)</f>
        <v>0.60866666666666669</v>
      </c>
    </row>
  </sheetData>
  <mergeCells count="20">
    <mergeCell ref="C13:H13"/>
    <mergeCell ref="C14:H14"/>
    <mergeCell ref="C15:H15"/>
    <mergeCell ref="C16:H16"/>
    <mergeCell ref="B1:B20"/>
    <mergeCell ref="C1:D3"/>
    <mergeCell ref="E1:I3"/>
    <mergeCell ref="C4:H4"/>
    <mergeCell ref="C5:H5"/>
    <mergeCell ref="C6:H6"/>
    <mergeCell ref="C7:H7"/>
    <mergeCell ref="C8:H8"/>
    <mergeCell ref="C9:H9"/>
    <mergeCell ref="C10:H10"/>
    <mergeCell ref="C17:H17"/>
    <mergeCell ref="C18:H18"/>
    <mergeCell ref="C19:H19"/>
    <mergeCell ref="C20:H20"/>
    <mergeCell ref="C11:H11"/>
    <mergeCell ref="C12:H1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4"/>
  <sheetViews>
    <sheetView topLeftCell="D1" zoomScale="90" zoomScaleNormal="90" workbookViewId="0">
      <selection activeCell="J7" sqref="J1:J1048576"/>
    </sheetView>
  </sheetViews>
  <sheetFormatPr baseColWidth="10" defaultRowHeight="12"/>
  <cols>
    <col min="1" max="1" width="11.42578125" style="4"/>
    <col min="2" max="2" width="28" style="4" customWidth="1"/>
    <col min="3" max="4" width="29.140625" style="4" customWidth="1"/>
    <col min="5" max="5" width="29.85546875" style="4" customWidth="1"/>
    <col min="6" max="6" width="27.5703125" style="4" customWidth="1"/>
    <col min="7" max="7" width="29.140625" style="4" customWidth="1"/>
    <col min="8" max="8" width="10" style="4" customWidth="1"/>
    <col min="9" max="9" width="11.7109375" style="4" customWidth="1"/>
    <col min="10" max="10" width="10.7109375" style="4" customWidth="1"/>
    <col min="11" max="12" width="11.42578125" style="4"/>
    <col min="13" max="13" width="21.140625" style="4" customWidth="1"/>
    <col min="14" max="250" width="11.42578125" style="4"/>
    <col min="251" max="251" width="14.42578125" style="4" customWidth="1"/>
    <col min="252" max="252" width="22.140625" style="4" customWidth="1"/>
    <col min="253" max="253" width="16.85546875" style="4" customWidth="1"/>
    <col min="254" max="254" width="22.7109375" style="4" customWidth="1"/>
    <col min="255" max="255" width="20.28515625" style="4" customWidth="1"/>
    <col min="256" max="256" width="22.42578125" style="4" customWidth="1"/>
    <col min="257" max="257" width="25.42578125" style="4" customWidth="1"/>
    <col min="258" max="258" width="10" style="4" customWidth="1"/>
    <col min="259" max="259" width="15.28515625" style="4" customWidth="1"/>
    <col min="260" max="264" width="0" style="4" hidden="1" customWidth="1"/>
    <col min="265" max="265" width="13.85546875" style="4" customWidth="1"/>
    <col min="266" max="266" width="20.42578125" style="4" customWidth="1"/>
    <col min="267" max="506" width="11.42578125" style="4"/>
    <col min="507" max="507" width="14.42578125" style="4" customWidth="1"/>
    <col min="508" max="508" width="22.140625" style="4" customWidth="1"/>
    <col min="509" max="509" width="16.85546875" style="4" customWidth="1"/>
    <col min="510" max="510" width="22.7109375" style="4" customWidth="1"/>
    <col min="511" max="511" width="20.28515625" style="4" customWidth="1"/>
    <col min="512" max="512" width="22.42578125" style="4" customWidth="1"/>
    <col min="513" max="513" width="25.42578125" style="4" customWidth="1"/>
    <col min="514" max="514" width="10" style="4" customWidth="1"/>
    <col min="515" max="515" width="15.28515625" style="4" customWidth="1"/>
    <col min="516" max="520" width="0" style="4" hidden="1" customWidth="1"/>
    <col min="521" max="521" width="13.85546875" style="4" customWidth="1"/>
    <col min="522" max="522" width="20.42578125" style="4" customWidth="1"/>
    <col min="523" max="762" width="11.42578125" style="4"/>
    <col min="763" max="763" width="14.42578125" style="4" customWidth="1"/>
    <col min="764" max="764" width="22.140625" style="4" customWidth="1"/>
    <col min="765" max="765" width="16.85546875" style="4" customWidth="1"/>
    <col min="766" max="766" width="22.7109375" style="4" customWidth="1"/>
    <col min="767" max="767" width="20.28515625" style="4" customWidth="1"/>
    <col min="768" max="768" width="22.42578125" style="4" customWidth="1"/>
    <col min="769" max="769" width="25.42578125" style="4" customWidth="1"/>
    <col min="770" max="770" width="10" style="4" customWidth="1"/>
    <col min="771" max="771" width="15.28515625" style="4" customWidth="1"/>
    <col min="772" max="776" width="0" style="4" hidden="1" customWidth="1"/>
    <col min="777" max="777" width="13.85546875" style="4" customWidth="1"/>
    <col min="778" max="778" width="20.42578125" style="4" customWidth="1"/>
    <col min="779" max="1018" width="11.42578125" style="4"/>
    <col min="1019" max="1019" width="14.42578125" style="4" customWidth="1"/>
    <col min="1020" max="1020" width="22.140625" style="4" customWidth="1"/>
    <col min="1021" max="1021" width="16.85546875" style="4" customWidth="1"/>
    <col min="1022" max="1022" width="22.7109375" style="4" customWidth="1"/>
    <col min="1023" max="1023" width="20.28515625" style="4" customWidth="1"/>
    <col min="1024" max="1024" width="22.42578125" style="4" customWidth="1"/>
    <col min="1025" max="1025" width="25.42578125" style="4" customWidth="1"/>
    <col min="1026" max="1026" width="10" style="4" customWidth="1"/>
    <col min="1027" max="1027" width="15.28515625" style="4" customWidth="1"/>
    <col min="1028" max="1032" width="0" style="4" hidden="1" customWidth="1"/>
    <col min="1033" max="1033" width="13.85546875" style="4" customWidth="1"/>
    <col min="1034" max="1034" width="20.42578125" style="4" customWidth="1"/>
    <col min="1035" max="1274" width="11.42578125" style="4"/>
    <col min="1275" max="1275" width="14.42578125" style="4" customWidth="1"/>
    <col min="1276" max="1276" width="22.140625" style="4" customWidth="1"/>
    <col min="1277" max="1277" width="16.85546875" style="4" customWidth="1"/>
    <col min="1278" max="1278" width="22.7109375" style="4" customWidth="1"/>
    <col min="1279" max="1279" width="20.28515625" style="4" customWidth="1"/>
    <col min="1280" max="1280" width="22.42578125" style="4" customWidth="1"/>
    <col min="1281" max="1281" width="25.42578125" style="4" customWidth="1"/>
    <col min="1282" max="1282" width="10" style="4" customWidth="1"/>
    <col min="1283" max="1283" width="15.28515625" style="4" customWidth="1"/>
    <col min="1284" max="1288" width="0" style="4" hidden="1" customWidth="1"/>
    <col min="1289" max="1289" width="13.85546875" style="4" customWidth="1"/>
    <col min="1290" max="1290" width="20.42578125" style="4" customWidth="1"/>
    <col min="1291" max="1530" width="11.42578125" style="4"/>
    <col min="1531" max="1531" width="14.42578125" style="4" customWidth="1"/>
    <col min="1532" max="1532" width="22.140625" style="4" customWidth="1"/>
    <col min="1533" max="1533" width="16.85546875" style="4" customWidth="1"/>
    <col min="1534" max="1534" width="22.7109375" style="4" customWidth="1"/>
    <col min="1535" max="1535" width="20.28515625" style="4" customWidth="1"/>
    <col min="1536" max="1536" width="22.42578125" style="4" customWidth="1"/>
    <col min="1537" max="1537" width="25.42578125" style="4" customWidth="1"/>
    <col min="1538" max="1538" width="10" style="4" customWidth="1"/>
    <col min="1539" max="1539" width="15.28515625" style="4" customWidth="1"/>
    <col min="1540" max="1544" width="0" style="4" hidden="1" customWidth="1"/>
    <col min="1545" max="1545" width="13.85546875" style="4" customWidth="1"/>
    <col min="1546" max="1546" width="20.42578125" style="4" customWidth="1"/>
    <col min="1547" max="1786" width="11.42578125" style="4"/>
    <col min="1787" max="1787" width="14.42578125" style="4" customWidth="1"/>
    <col min="1788" max="1788" width="22.140625" style="4" customWidth="1"/>
    <col min="1789" max="1789" width="16.85546875" style="4" customWidth="1"/>
    <col min="1790" max="1790" width="22.7109375" style="4" customWidth="1"/>
    <col min="1791" max="1791" width="20.28515625" style="4" customWidth="1"/>
    <col min="1792" max="1792" width="22.42578125" style="4" customWidth="1"/>
    <col min="1793" max="1793" width="25.42578125" style="4" customWidth="1"/>
    <col min="1794" max="1794" width="10" style="4" customWidth="1"/>
    <col min="1795" max="1795" width="15.28515625" style="4" customWidth="1"/>
    <col min="1796" max="1800" width="0" style="4" hidden="1" customWidth="1"/>
    <col min="1801" max="1801" width="13.85546875" style="4" customWidth="1"/>
    <col min="1802" max="1802" width="20.42578125" style="4" customWidth="1"/>
    <col min="1803" max="2042" width="11.42578125" style="4"/>
    <col min="2043" max="2043" width="14.42578125" style="4" customWidth="1"/>
    <col min="2044" max="2044" width="22.140625" style="4" customWidth="1"/>
    <col min="2045" max="2045" width="16.85546875" style="4" customWidth="1"/>
    <col min="2046" max="2046" width="22.7109375" style="4" customWidth="1"/>
    <col min="2047" max="2047" width="20.28515625" style="4" customWidth="1"/>
    <col min="2048" max="2048" width="22.42578125" style="4" customWidth="1"/>
    <col min="2049" max="2049" width="25.42578125" style="4" customWidth="1"/>
    <col min="2050" max="2050" width="10" style="4" customWidth="1"/>
    <col min="2051" max="2051" width="15.28515625" style="4" customWidth="1"/>
    <col min="2052" max="2056" width="0" style="4" hidden="1" customWidth="1"/>
    <col min="2057" max="2057" width="13.85546875" style="4" customWidth="1"/>
    <col min="2058" max="2058" width="20.42578125" style="4" customWidth="1"/>
    <col min="2059" max="2298" width="11.42578125" style="4"/>
    <col min="2299" max="2299" width="14.42578125" style="4" customWidth="1"/>
    <col min="2300" max="2300" width="22.140625" style="4" customWidth="1"/>
    <col min="2301" max="2301" width="16.85546875" style="4" customWidth="1"/>
    <col min="2302" max="2302" width="22.7109375" style="4" customWidth="1"/>
    <col min="2303" max="2303" width="20.28515625" style="4" customWidth="1"/>
    <col min="2304" max="2304" width="22.42578125" style="4" customWidth="1"/>
    <col min="2305" max="2305" width="25.42578125" style="4" customWidth="1"/>
    <col min="2306" max="2306" width="10" style="4" customWidth="1"/>
    <col min="2307" max="2307" width="15.28515625" style="4" customWidth="1"/>
    <col min="2308" max="2312" width="0" style="4" hidden="1" customWidth="1"/>
    <col min="2313" max="2313" width="13.85546875" style="4" customWidth="1"/>
    <col min="2314" max="2314" width="20.42578125" style="4" customWidth="1"/>
    <col min="2315" max="2554" width="11.42578125" style="4"/>
    <col min="2555" max="2555" width="14.42578125" style="4" customWidth="1"/>
    <col min="2556" max="2556" width="22.140625" style="4" customWidth="1"/>
    <col min="2557" max="2557" width="16.85546875" style="4" customWidth="1"/>
    <col min="2558" max="2558" width="22.7109375" style="4" customWidth="1"/>
    <col min="2559" max="2559" width="20.28515625" style="4" customWidth="1"/>
    <col min="2560" max="2560" width="22.42578125" style="4" customWidth="1"/>
    <col min="2561" max="2561" width="25.42578125" style="4" customWidth="1"/>
    <col min="2562" max="2562" width="10" style="4" customWidth="1"/>
    <col min="2563" max="2563" width="15.28515625" style="4" customWidth="1"/>
    <col min="2564" max="2568" width="0" style="4" hidden="1" customWidth="1"/>
    <col min="2569" max="2569" width="13.85546875" style="4" customWidth="1"/>
    <col min="2570" max="2570" width="20.42578125" style="4" customWidth="1"/>
    <col min="2571" max="2810" width="11.42578125" style="4"/>
    <col min="2811" max="2811" width="14.42578125" style="4" customWidth="1"/>
    <col min="2812" max="2812" width="22.140625" style="4" customWidth="1"/>
    <col min="2813" max="2813" width="16.85546875" style="4" customWidth="1"/>
    <col min="2814" max="2814" width="22.7109375" style="4" customWidth="1"/>
    <col min="2815" max="2815" width="20.28515625" style="4" customWidth="1"/>
    <col min="2816" max="2816" width="22.42578125" style="4" customWidth="1"/>
    <col min="2817" max="2817" width="25.42578125" style="4" customWidth="1"/>
    <col min="2818" max="2818" width="10" style="4" customWidth="1"/>
    <col min="2819" max="2819" width="15.28515625" style="4" customWidth="1"/>
    <col min="2820" max="2824" width="0" style="4" hidden="1" customWidth="1"/>
    <col min="2825" max="2825" width="13.85546875" style="4" customWidth="1"/>
    <col min="2826" max="2826" width="20.42578125" style="4" customWidth="1"/>
    <col min="2827" max="3066" width="11.42578125" style="4"/>
    <col min="3067" max="3067" width="14.42578125" style="4" customWidth="1"/>
    <col min="3068" max="3068" width="22.140625" style="4" customWidth="1"/>
    <col min="3069" max="3069" width="16.85546875" style="4" customWidth="1"/>
    <col min="3070" max="3070" width="22.7109375" style="4" customWidth="1"/>
    <col min="3071" max="3071" width="20.28515625" style="4" customWidth="1"/>
    <col min="3072" max="3072" width="22.42578125" style="4" customWidth="1"/>
    <col min="3073" max="3073" width="25.42578125" style="4" customWidth="1"/>
    <col min="3074" max="3074" width="10" style="4" customWidth="1"/>
    <col min="3075" max="3075" width="15.28515625" style="4" customWidth="1"/>
    <col min="3076" max="3080" width="0" style="4" hidden="1" customWidth="1"/>
    <col min="3081" max="3081" width="13.85546875" style="4" customWidth="1"/>
    <col min="3082" max="3082" width="20.42578125" style="4" customWidth="1"/>
    <col min="3083" max="3322" width="11.42578125" style="4"/>
    <col min="3323" max="3323" width="14.42578125" style="4" customWidth="1"/>
    <col min="3324" max="3324" width="22.140625" style="4" customWidth="1"/>
    <col min="3325" max="3325" width="16.85546875" style="4" customWidth="1"/>
    <col min="3326" max="3326" width="22.7109375" style="4" customWidth="1"/>
    <col min="3327" max="3327" width="20.28515625" style="4" customWidth="1"/>
    <col min="3328" max="3328" width="22.42578125" style="4" customWidth="1"/>
    <col min="3329" max="3329" width="25.42578125" style="4" customWidth="1"/>
    <col min="3330" max="3330" width="10" style="4" customWidth="1"/>
    <col min="3331" max="3331" width="15.28515625" style="4" customWidth="1"/>
    <col min="3332" max="3336" width="0" style="4" hidden="1" customWidth="1"/>
    <col min="3337" max="3337" width="13.85546875" style="4" customWidth="1"/>
    <col min="3338" max="3338" width="20.42578125" style="4" customWidth="1"/>
    <col min="3339" max="3578" width="11.42578125" style="4"/>
    <col min="3579" max="3579" width="14.42578125" style="4" customWidth="1"/>
    <col min="3580" max="3580" width="22.140625" style="4" customWidth="1"/>
    <col min="3581" max="3581" width="16.85546875" style="4" customWidth="1"/>
    <col min="3582" max="3582" width="22.7109375" style="4" customWidth="1"/>
    <col min="3583" max="3583" width="20.28515625" style="4" customWidth="1"/>
    <col min="3584" max="3584" width="22.42578125" style="4" customWidth="1"/>
    <col min="3585" max="3585" width="25.42578125" style="4" customWidth="1"/>
    <col min="3586" max="3586" width="10" style="4" customWidth="1"/>
    <col min="3587" max="3587" width="15.28515625" style="4" customWidth="1"/>
    <col min="3588" max="3592" width="0" style="4" hidden="1" customWidth="1"/>
    <col min="3593" max="3593" width="13.85546875" style="4" customWidth="1"/>
    <col min="3594" max="3594" width="20.42578125" style="4" customWidth="1"/>
    <col min="3595" max="3834" width="11.42578125" style="4"/>
    <col min="3835" max="3835" width="14.42578125" style="4" customWidth="1"/>
    <col min="3836" max="3836" width="22.140625" style="4" customWidth="1"/>
    <col min="3837" max="3837" width="16.85546875" style="4" customWidth="1"/>
    <col min="3838" max="3838" width="22.7109375" style="4" customWidth="1"/>
    <col min="3839" max="3839" width="20.28515625" style="4" customWidth="1"/>
    <col min="3840" max="3840" width="22.42578125" style="4" customWidth="1"/>
    <col min="3841" max="3841" width="25.42578125" style="4" customWidth="1"/>
    <col min="3842" max="3842" width="10" style="4" customWidth="1"/>
    <col min="3843" max="3843" width="15.28515625" style="4" customWidth="1"/>
    <col min="3844" max="3848" width="0" style="4" hidden="1" customWidth="1"/>
    <col min="3849" max="3849" width="13.85546875" style="4" customWidth="1"/>
    <col min="3850" max="3850" width="20.42578125" style="4" customWidth="1"/>
    <col min="3851" max="4090" width="11.42578125" style="4"/>
    <col min="4091" max="4091" width="14.42578125" style="4" customWidth="1"/>
    <col min="4092" max="4092" width="22.140625" style="4" customWidth="1"/>
    <col min="4093" max="4093" width="16.85546875" style="4" customWidth="1"/>
    <col min="4094" max="4094" width="22.7109375" style="4" customWidth="1"/>
    <col min="4095" max="4095" width="20.28515625" style="4" customWidth="1"/>
    <col min="4096" max="4096" width="22.42578125" style="4" customWidth="1"/>
    <col min="4097" max="4097" width="25.42578125" style="4" customWidth="1"/>
    <col min="4098" max="4098" width="10" style="4" customWidth="1"/>
    <col min="4099" max="4099" width="15.28515625" style="4" customWidth="1"/>
    <col min="4100" max="4104" width="0" style="4" hidden="1" customWidth="1"/>
    <col min="4105" max="4105" width="13.85546875" style="4" customWidth="1"/>
    <col min="4106" max="4106" width="20.42578125" style="4" customWidth="1"/>
    <col min="4107" max="4346" width="11.42578125" style="4"/>
    <col min="4347" max="4347" width="14.42578125" style="4" customWidth="1"/>
    <col min="4348" max="4348" width="22.140625" style="4" customWidth="1"/>
    <col min="4349" max="4349" width="16.85546875" style="4" customWidth="1"/>
    <col min="4350" max="4350" width="22.7109375" style="4" customWidth="1"/>
    <col min="4351" max="4351" width="20.28515625" style="4" customWidth="1"/>
    <col min="4352" max="4352" width="22.42578125" style="4" customWidth="1"/>
    <col min="4353" max="4353" width="25.42578125" style="4" customWidth="1"/>
    <col min="4354" max="4354" width="10" style="4" customWidth="1"/>
    <col min="4355" max="4355" width="15.28515625" style="4" customWidth="1"/>
    <col min="4356" max="4360" width="0" style="4" hidden="1" customWidth="1"/>
    <col min="4361" max="4361" width="13.85546875" style="4" customWidth="1"/>
    <col min="4362" max="4362" width="20.42578125" style="4" customWidth="1"/>
    <col min="4363" max="4602" width="11.42578125" style="4"/>
    <col min="4603" max="4603" width="14.42578125" style="4" customWidth="1"/>
    <col min="4604" max="4604" width="22.140625" style="4" customWidth="1"/>
    <col min="4605" max="4605" width="16.85546875" style="4" customWidth="1"/>
    <col min="4606" max="4606" width="22.7109375" style="4" customWidth="1"/>
    <col min="4607" max="4607" width="20.28515625" style="4" customWidth="1"/>
    <col min="4608" max="4608" width="22.42578125" style="4" customWidth="1"/>
    <col min="4609" max="4609" width="25.42578125" style="4" customWidth="1"/>
    <col min="4610" max="4610" width="10" style="4" customWidth="1"/>
    <col min="4611" max="4611" width="15.28515625" style="4" customWidth="1"/>
    <col min="4612" max="4616" width="0" style="4" hidden="1" customWidth="1"/>
    <col min="4617" max="4617" width="13.85546875" style="4" customWidth="1"/>
    <col min="4618" max="4618" width="20.42578125" style="4" customWidth="1"/>
    <col min="4619" max="4858" width="11.42578125" style="4"/>
    <col min="4859" max="4859" width="14.42578125" style="4" customWidth="1"/>
    <col min="4860" max="4860" width="22.140625" style="4" customWidth="1"/>
    <col min="4861" max="4861" width="16.85546875" style="4" customWidth="1"/>
    <col min="4862" max="4862" width="22.7109375" style="4" customWidth="1"/>
    <col min="4863" max="4863" width="20.28515625" style="4" customWidth="1"/>
    <col min="4864" max="4864" width="22.42578125" style="4" customWidth="1"/>
    <col min="4865" max="4865" width="25.42578125" style="4" customWidth="1"/>
    <col min="4866" max="4866" width="10" style="4" customWidth="1"/>
    <col min="4867" max="4867" width="15.28515625" style="4" customWidth="1"/>
    <col min="4868" max="4872" width="0" style="4" hidden="1" customWidth="1"/>
    <col min="4873" max="4873" width="13.85546875" style="4" customWidth="1"/>
    <col min="4874" max="4874" width="20.42578125" style="4" customWidth="1"/>
    <col min="4875" max="5114" width="11.42578125" style="4"/>
    <col min="5115" max="5115" width="14.42578125" style="4" customWidth="1"/>
    <col min="5116" max="5116" width="22.140625" style="4" customWidth="1"/>
    <col min="5117" max="5117" width="16.85546875" style="4" customWidth="1"/>
    <col min="5118" max="5118" width="22.7109375" style="4" customWidth="1"/>
    <col min="5119" max="5119" width="20.28515625" style="4" customWidth="1"/>
    <col min="5120" max="5120" width="22.42578125" style="4" customWidth="1"/>
    <col min="5121" max="5121" width="25.42578125" style="4" customWidth="1"/>
    <col min="5122" max="5122" width="10" style="4" customWidth="1"/>
    <col min="5123" max="5123" width="15.28515625" style="4" customWidth="1"/>
    <col min="5124" max="5128" width="0" style="4" hidden="1" customWidth="1"/>
    <col min="5129" max="5129" width="13.85546875" style="4" customWidth="1"/>
    <col min="5130" max="5130" width="20.42578125" style="4" customWidth="1"/>
    <col min="5131" max="5370" width="11.42578125" style="4"/>
    <col min="5371" max="5371" width="14.42578125" style="4" customWidth="1"/>
    <col min="5372" max="5372" width="22.140625" style="4" customWidth="1"/>
    <col min="5373" max="5373" width="16.85546875" style="4" customWidth="1"/>
    <col min="5374" max="5374" width="22.7109375" style="4" customWidth="1"/>
    <col min="5375" max="5375" width="20.28515625" style="4" customWidth="1"/>
    <col min="5376" max="5376" width="22.42578125" style="4" customWidth="1"/>
    <col min="5377" max="5377" width="25.42578125" style="4" customWidth="1"/>
    <col min="5378" max="5378" width="10" style="4" customWidth="1"/>
    <col min="5379" max="5379" width="15.28515625" style="4" customWidth="1"/>
    <col min="5380" max="5384" width="0" style="4" hidden="1" customWidth="1"/>
    <col min="5385" max="5385" width="13.85546875" style="4" customWidth="1"/>
    <col min="5386" max="5386" width="20.42578125" style="4" customWidth="1"/>
    <col min="5387" max="5626" width="11.42578125" style="4"/>
    <col min="5627" max="5627" width="14.42578125" style="4" customWidth="1"/>
    <col min="5628" max="5628" width="22.140625" style="4" customWidth="1"/>
    <col min="5629" max="5629" width="16.85546875" style="4" customWidth="1"/>
    <col min="5630" max="5630" width="22.7109375" style="4" customWidth="1"/>
    <col min="5631" max="5631" width="20.28515625" style="4" customWidth="1"/>
    <col min="5632" max="5632" width="22.42578125" style="4" customWidth="1"/>
    <col min="5633" max="5633" width="25.42578125" style="4" customWidth="1"/>
    <col min="5634" max="5634" width="10" style="4" customWidth="1"/>
    <col min="5635" max="5635" width="15.28515625" style="4" customWidth="1"/>
    <col min="5636" max="5640" width="0" style="4" hidden="1" customWidth="1"/>
    <col min="5641" max="5641" width="13.85546875" style="4" customWidth="1"/>
    <col min="5642" max="5642" width="20.42578125" style="4" customWidth="1"/>
    <col min="5643" max="5882" width="11.42578125" style="4"/>
    <col min="5883" max="5883" width="14.42578125" style="4" customWidth="1"/>
    <col min="5884" max="5884" width="22.140625" style="4" customWidth="1"/>
    <col min="5885" max="5885" width="16.85546875" style="4" customWidth="1"/>
    <col min="5886" max="5886" width="22.7109375" style="4" customWidth="1"/>
    <col min="5887" max="5887" width="20.28515625" style="4" customWidth="1"/>
    <col min="5888" max="5888" width="22.42578125" style="4" customWidth="1"/>
    <col min="5889" max="5889" width="25.42578125" style="4" customWidth="1"/>
    <col min="5890" max="5890" width="10" style="4" customWidth="1"/>
    <col min="5891" max="5891" width="15.28515625" style="4" customWidth="1"/>
    <col min="5892" max="5896" width="0" style="4" hidden="1" customWidth="1"/>
    <col min="5897" max="5897" width="13.85546875" style="4" customWidth="1"/>
    <col min="5898" max="5898" width="20.42578125" style="4" customWidth="1"/>
    <col min="5899" max="6138" width="11.42578125" style="4"/>
    <col min="6139" max="6139" width="14.42578125" style="4" customWidth="1"/>
    <col min="6140" max="6140" width="22.140625" style="4" customWidth="1"/>
    <col min="6141" max="6141" width="16.85546875" style="4" customWidth="1"/>
    <col min="6142" max="6142" width="22.7109375" style="4" customWidth="1"/>
    <col min="6143" max="6143" width="20.28515625" style="4" customWidth="1"/>
    <col min="6144" max="6144" width="22.42578125" style="4" customWidth="1"/>
    <col min="6145" max="6145" width="25.42578125" style="4" customWidth="1"/>
    <col min="6146" max="6146" width="10" style="4" customWidth="1"/>
    <col min="6147" max="6147" width="15.28515625" style="4" customWidth="1"/>
    <col min="6148" max="6152" width="0" style="4" hidden="1" customWidth="1"/>
    <col min="6153" max="6153" width="13.85546875" style="4" customWidth="1"/>
    <col min="6154" max="6154" width="20.42578125" style="4" customWidth="1"/>
    <col min="6155" max="6394" width="11.42578125" style="4"/>
    <col min="6395" max="6395" width="14.42578125" style="4" customWidth="1"/>
    <col min="6396" max="6396" width="22.140625" style="4" customWidth="1"/>
    <col min="6397" max="6397" width="16.85546875" style="4" customWidth="1"/>
    <col min="6398" max="6398" width="22.7109375" style="4" customWidth="1"/>
    <col min="6399" max="6399" width="20.28515625" style="4" customWidth="1"/>
    <col min="6400" max="6400" width="22.42578125" style="4" customWidth="1"/>
    <col min="6401" max="6401" width="25.42578125" style="4" customWidth="1"/>
    <col min="6402" max="6402" width="10" style="4" customWidth="1"/>
    <col min="6403" max="6403" width="15.28515625" style="4" customWidth="1"/>
    <col min="6404" max="6408" width="0" style="4" hidden="1" customWidth="1"/>
    <col min="6409" max="6409" width="13.85546875" style="4" customWidth="1"/>
    <col min="6410" max="6410" width="20.42578125" style="4" customWidth="1"/>
    <col min="6411" max="6650" width="11.42578125" style="4"/>
    <col min="6651" max="6651" width="14.42578125" style="4" customWidth="1"/>
    <col min="6652" max="6652" width="22.140625" style="4" customWidth="1"/>
    <col min="6653" max="6653" width="16.85546875" style="4" customWidth="1"/>
    <col min="6654" max="6654" width="22.7109375" style="4" customWidth="1"/>
    <col min="6655" max="6655" width="20.28515625" style="4" customWidth="1"/>
    <col min="6656" max="6656" width="22.42578125" style="4" customWidth="1"/>
    <col min="6657" max="6657" width="25.42578125" style="4" customWidth="1"/>
    <col min="6658" max="6658" width="10" style="4" customWidth="1"/>
    <col min="6659" max="6659" width="15.28515625" style="4" customWidth="1"/>
    <col min="6660" max="6664" width="0" style="4" hidden="1" customWidth="1"/>
    <col min="6665" max="6665" width="13.85546875" style="4" customWidth="1"/>
    <col min="6666" max="6666" width="20.42578125" style="4" customWidth="1"/>
    <col min="6667" max="6906" width="11.42578125" style="4"/>
    <col min="6907" max="6907" width="14.42578125" style="4" customWidth="1"/>
    <col min="6908" max="6908" width="22.140625" style="4" customWidth="1"/>
    <col min="6909" max="6909" width="16.85546875" style="4" customWidth="1"/>
    <col min="6910" max="6910" width="22.7109375" style="4" customWidth="1"/>
    <col min="6911" max="6911" width="20.28515625" style="4" customWidth="1"/>
    <col min="6912" max="6912" width="22.42578125" style="4" customWidth="1"/>
    <col min="6913" max="6913" width="25.42578125" style="4" customWidth="1"/>
    <col min="6914" max="6914" width="10" style="4" customWidth="1"/>
    <col min="6915" max="6915" width="15.28515625" style="4" customWidth="1"/>
    <col min="6916" max="6920" width="0" style="4" hidden="1" customWidth="1"/>
    <col min="6921" max="6921" width="13.85546875" style="4" customWidth="1"/>
    <col min="6922" max="6922" width="20.42578125" style="4" customWidth="1"/>
    <col min="6923" max="7162" width="11.42578125" style="4"/>
    <col min="7163" max="7163" width="14.42578125" style="4" customWidth="1"/>
    <col min="7164" max="7164" width="22.140625" style="4" customWidth="1"/>
    <col min="7165" max="7165" width="16.85546875" style="4" customWidth="1"/>
    <col min="7166" max="7166" width="22.7109375" style="4" customWidth="1"/>
    <col min="7167" max="7167" width="20.28515625" style="4" customWidth="1"/>
    <col min="7168" max="7168" width="22.42578125" style="4" customWidth="1"/>
    <col min="7169" max="7169" width="25.42578125" style="4" customWidth="1"/>
    <col min="7170" max="7170" width="10" style="4" customWidth="1"/>
    <col min="7171" max="7171" width="15.28515625" style="4" customWidth="1"/>
    <col min="7172" max="7176" width="0" style="4" hidden="1" customWidth="1"/>
    <col min="7177" max="7177" width="13.85546875" style="4" customWidth="1"/>
    <col min="7178" max="7178" width="20.42578125" style="4" customWidth="1"/>
    <col min="7179" max="7418" width="11.42578125" style="4"/>
    <col min="7419" max="7419" width="14.42578125" style="4" customWidth="1"/>
    <col min="7420" max="7420" width="22.140625" style="4" customWidth="1"/>
    <col min="7421" max="7421" width="16.85546875" style="4" customWidth="1"/>
    <col min="7422" max="7422" width="22.7109375" style="4" customWidth="1"/>
    <col min="7423" max="7423" width="20.28515625" style="4" customWidth="1"/>
    <col min="7424" max="7424" width="22.42578125" style="4" customWidth="1"/>
    <col min="7425" max="7425" width="25.42578125" style="4" customWidth="1"/>
    <col min="7426" max="7426" width="10" style="4" customWidth="1"/>
    <col min="7427" max="7427" width="15.28515625" style="4" customWidth="1"/>
    <col min="7428" max="7432" width="0" style="4" hidden="1" customWidth="1"/>
    <col min="7433" max="7433" width="13.85546875" style="4" customWidth="1"/>
    <col min="7434" max="7434" width="20.42578125" style="4" customWidth="1"/>
    <col min="7435" max="7674" width="11.42578125" style="4"/>
    <col min="7675" max="7675" width="14.42578125" style="4" customWidth="1"/>
    <col min="7676" max="7676" width="22.140625" style="4" customWidth="1"/>
    <col min="7677" max="7677" width="16.85546875" style="4" customWidth="1"/>
    <col min="7678" max="7678" width="22.7109375" style="4" customWidth="1"/>
    <col min="7679" max="7679" width="20.28515625" style="4" customWidth="1"/>
    <col min="7680" max="7680" width="22.42578125" style="4" customWidth="1"/>
    <col min="7681" max="7681" width="25.42578125" style="4" customWidth="1"/>
    <col min="7682" max="7682" width="10" style="4" customWidth="1"/>
    <col min="7683" max="7683" width="15.28515625" style="4" customWidth="1"/>
    <col min="7684" max="7688" width="0" style="4" hidden="1" customWidth="1"/>
    <col min="7689" max="7689" width="13.85546875" style="4" customWidth="1"/>
    <col min="7690" max="7690" width="20.42578125" style="4" customWidth="1"/>
    <col min="7691" max="7930" width="11.42578125" style="4"/>
    <col min="7931" max="7931" width="14.42578125" style="4" customWidth="1"/>
    <col min="7932" max="7932" width="22.140625" style="4" customWidth="1"/>
    <col min="7933" max="7933" width="16.85546875" style="4" customWidth="1"/>
    <col min="7934" max="7934" width="22.7109375" style="4" customWidth="1"/>
    <col min="7935" max="7935" width="20.28515625" style="4" customWidth="1"/>
    <col min="7936" max="7936" width="22.42578125" style="4" customWidth="1"/>
    <col min="7937" max="7937" width="25.42578125" style="4" customWidth="1"/>
    <col min="7938" max="7938" width="10" style="4" customWidth="1"/>
    <col min="7939" max="7939" width="15.28515625" style="4" customWidth="1"/>
    <col min="7940" max="7944" width="0" style="4" hidden="1" customWidth="1"/>
    <col min="7945" max="7945" width="13.85546875" style="4" customWidth="1"/>
    <col min="7946" max="7946" width="20.42578125" style="4" customWidth="1"/>
    <col min="7947" max="8186" width="11.42578125" style="4"/>
    <col min="8187" max="8187" width="14.42578125" style="4" customWidth="1"/>
    <col min="8188" max="8188" width="22.140625" style="4" customWidth="1"/>
    <col min="8189" max="8189" width="16.85546875" style="4" customWidth="1"/>
    <col min="8190" max="8190" width="22.7109375" style="4" customWidth="1"/>
    <col min="8191" max="8191" width="20.28515625" style="4" customWidth="1"/>
    <col min="8192" max="8192" width="22.42578125" style="4" customWidth="1"/>
    <col min="8193" max="8193" width="25.42578125" style="4" customWidth="1"/>
    <col min="8194" max="8194" width="10" style="4" customWidth="1"/>
    <col min="8195" max="8195" width="15.28515625" style="4" customWidth="1"/>
    <col min="8196" max="8200" width="0" style="4" hidden="1" customWidth="1"/>
    <col min="8201" max="8201" width="13.85546875" style="4" customWidth="1"/>
    <col min="8202" max="8202" width="20.42578125" style="4" customWidth="1"/>
    <col min="8203" max="8442" width="11.42578125" style="4"/>
    <col min="8443" max="8443" width="14.42578125" style="4" customWidth="1"/>
    <col min="8444" max="8444" width="22.140625" style="4" customWidth="1"/>
    <col min="8445" max="8445" width="16.85546875" style="4" customWidth="1"/>
    <col min="8446" max="8446" width="22.7109375" style="4" customWidth="1"/>
    <col min="8447" max="8447" width="20.28515625" style="4" customWidth="1"/>
    <col min="8448" max="8448" width="22.42578125" style="4" customWidth="1"/>
    <col min="8449" max="8449" width="25.42578125" style="4" customWidth="1"/>
    <col min="8450" max="8450" width="10" style="4" customWidth="1"/>
    <col min="8451" max="8451" width="15.28515625" style="4" customWidth="1"/>
    <col min="8452" max="8456" width="0" style="4" hidden="1" customWidth="1"/>
    <col min="8457" max="8457" width="13.85546875" style="4" customWidth="1"/>
    <col min="8458" max="8458" width="20.42578125" style="4" customWidth="1"/>
    <col min="8459" max="8698" width="11.42578125" style="4"/>
    <col min="8699" max="8699" width="14.42578125" style="4" customWidth="1"/>
    <col min="8700" max="8700" width="22.140625" style="4" customWidth="1"/>
    <col min="8701" max="8701" width="16.85546875" style="4" customWidth="1"/>
    <col min="8702" max="8702" width="22.7109375" style="4" customWidth="1"/>
    <col min="8703" max="8703" width="20.28515625" style="4" customWidth="1"/>
    <col min="8704" max="8704" width="22.42578125" style="4" customWidth="1"/>
    <col min="8705" max="8705" width="25.42578125" style="4" customWidth="1"/>
    <col min="8706" max="8706" width="10" style="4" customWidth="1"/>
    <col min="8707" max="8707" width="15.28515625" style="4" customWidth="1"/>
    <col min="8708" max="8712" width="0" style="4" hidden="1" customWidth="1"/>
    <col min="8713" max="8713" width="13.85546875" style="4" customWidth="1"/>
    <col min="8714" max="8714" width="20.42578125" style="4" customWidth="1"/>
    <col min="8715" max="8954" width="11.42578125" style="4"/>
    <col min="8955" max="8955" width="14.42578125" style="4" customWidth="1"/>
    <col min="8956" max="8956" width="22.140625" style="4" customWidth="1"/>
    <col min="8957" max="8957" width="16.85546875" style="4" customWidth="1"/>
    <col min="8958" max="8958" width="22.7109375" style="4" customWidth="1"/>
    <col min="8959" max="8959" width="20.28515625" style="4" customWidth="1"/>
    <col min="8960" max="8960" width="22.42578125" style="4" customWidth="1"/>
    <col min="8961" max="8961" width="25.42578125" style="4" customWidth="1"/>
    <col min="8962" max="8962" width="10" style="4" customWidth="1"/>
    <col min="8963" max="8963" width="15.28515625" style="4" customWidth="1"/>
    <col min="8964" max="8968" width="0" style="4" hidden="1" customWidth="1"/>
    <col min="8969" max="8969" width="13.85546875" style="4" customWidth="1"/>
    <col min="8970" max="8970" width="20.42578125" style="4" customWidth="1"/>
    <col min="8971" max="9210" width="11.42578125" style="4"/>
    <col min="9211" max="9211" width="14.42578125" style="4" customWidth="1"/>
    <col min="9212" max="9212" width="22.140625" style="4" customWidth="1"/>
    <col min="9213" max="9213" width="16.85546875" style="4" customWidth="1"/>
    <col min="9214" max="9214" width="22.7109375" style="4" customWidth="1"/>
    <col min="9215" max="9215" width="20.28515625" style="4" customWidth="1"/>
    <col min="9216" max="9216" width="22.42578125" style="4" customWidth="1"/>
    <col min="9217" max="9217" width="25.42578125" style="4" customWidth="1"/>
    <col min="9218" max="9218" width="10" style="4" customWidth="1"/>
    <col min="9219" max="9219" width="15.28515625" style="4" customWidth="1"/>
    <col min="9220" max="9224" width="0" style="4" hidden="1" customWidth="1"/>
    <col min="9225" max="9225" width="13.85546875" style="4" customWidth="1"/>
    <col min="9226" max="9226" width="20.42578125" style="4" customWidth="1"/>
    <col min="9227" max="9466" width="11.42578125" style="4"/>
    <col min="9467" max="9467" width="14.42578125" style="4" customWidth="1"/>
    <col min="9468" max="9468" width="22.140625" style="4" customWidth="1"/>
    <col min="9469" max="9469" width="16.85546875" style="4" customWidth="1"/>
    <col min="9470" max="9470" width="22.7109375" style="4" customWidth="1"/>
    <col min="9471" max="9471" width="20.28515625" style="4" customWidth="1"/>
    <col min="9472" max="9472" width="22.42578125" style="4" customWidth="1"/>
    <col min="9473" max="9473" width="25.42578125" style="4" customWidth="1"/>
    <col min="9474" max="9474" width="10" style="4" customWidth="1"/>
    <col min="9475" max="9475" width="15.28515625" style="4" customWidth="1"/>
    <col min="9476" max="9480" width="0" style="4" hidden="1" customWidth="1"/>
    <col min="9481" max="9481" width="13.85546875" style="4" customWidth="1"/>
    <col min="9482" max="9482" width="20.42578125" style="4" customWidth="1"/>
    <col min="9483" max="9722" width="11.42578125" style="4"/>
    <col min="9723" max="9723" width="14.42578125" style="4" customWidth="1"/>
    <col min="9724" max="9724" width="22.140625" style="4" customWidth="1"/>
    <col min="9725" max="9725" width="16.85546875" style="4" customWidth="1"/>
    <col min="9726" max="9726" width="22.7109375" style="4" customWidth="1"/>
    <col min="9727" max="9727" width="20.28515625" style="4" customWidth="1"/>
    <col min="9728" max="9728" width="22.42578125" style="4" customWidth="1"/>
    <col min="9729" max="9729" width="25.42578125" style="4" customWidth="1"/>
    <col min="9730" max="9730" width="10" style="4" customWidth="1"/>
    <col min="9731" max="9731" width="15.28515625" style="4" customWidth="1"/>
    <col min="9732" max="9736" width="0" style="4" hidden="1" customWidth="1"/>
    <col min="9737" max="9737" width="13.85546875" style="4" customWidth="1"/>
    <col min="9738" max="9738" width="20.42578125" style="4" customWidth="1"/>
    <col min="9739" max="9978" width="11.42578125" style="4"/>
    <col min="9979" max="9979" width="14.42578125" style="4" customWidth="1"/>
    <col min="9980" max="9980" width="22.140625" style="4" customWidth="1"/>
    <col min="9981" max="9981" width="16.85546875" style="4" customWidth="1"/>
    <col min="9982" max="9982" width="22.7109375" style="4" customWidth="1"/>
    <col min="9983" max="9983" width="20.28515625" style="4" customWidth="1"/>
    <col min="9984" max="9984" width="22.42578125" style="4" customWidth="1"/>
    <col min="9985" max="9985" width="25.42578125" style="4" customWidth="1"/>
    <col min="9986" max="9986" width="10" style="4" customWidth="1"/>
    <col min="9987" max="9987" width="15.28515625" style="4" customWidth="1"/>
    <col min="9988" max="9992" width="0" style="4" hidden="1" customWidth="1"/>
    <col min="9993" max="9993" width="13.85546875" style="4" customWidth="1"/>
    <col min="9994" max="9994" width="20.42578125" style="4" customWidth="1"/>
    <col min="9995" max="10234" width="11.42578125" style="4"/>
    <col min="10235" max="10235" width="14.42578125" style="4" customWidth="1"/>
    <col min="10236" max="10236" width="22.140625" style="4" customWidth="1"/>
    <col min="10237" max="10237" width="16.85546875" style="4" customWidth="1"/>
    <col min="10238" max="10238" width="22.7109375" style="4" customWidth="1"/>
    <col min="10239" max="10239" width="20.28515625" style="4" customWidth="1"/>
    <col min="10240" max="10240" width="22.42578125" style="4" customWidth="1"/>
    <col min="10241" max="10241" width="25.42578125" style="4" customWidth="1"/>
    <col min="10242" max="10242" width="10" style="4" customWidth="1"/>
    <col min="10243" max="10243" width="15.28515625" style="4" customWidth="1"/>
    <col min="10244" max="10248" width="0" style="4" hidden="1" customWidth="1"/>
    <col min="10249" max="10249" width="13.85546875" style="4" customWidth="1"/>
    <col min="10250" max="10250" width="20.42578125" style="4" customWidth="1"/>
    <col min="10251" max="10490" width="11.42578125" style="4"/>
    <col min="10491" max="10491" width="14.42578125" style="4" customWidth="1"/>
    <col min="10492" max="10492" width="22.140625" style="4" customWidth="1"/>
    <col min="10493" max="10493" width="16.85546875" style="4" customWidth="1"/>
    <col min="10494" max="10494" width="22.7109375" style="4" customWidth="1"/>
    <col min="10495" max="10495" width="20.28515625" style="4" customWidth="1"/>
    <col min="10496" max="10496" width="22.42578125" style="4" customWidth="1"/>
    <col min="10497" max="10497" width="25.42578125" style="4" customWidth="1"/>
    <col min="10498" max="10498" width="10" style="4" customWidth="1"/>
    <col min="10499" max="10499" width="15.28515625" style="4" customWidth="1"/>
    <col min="10500" max="10504" width="0" style="4" hidden="1" customWidth="1"/>
    <col min="10505" max="10505" width="13.85546875" style="4" customWidth="1"/>
    <col min="10506" max="10506" width="20.42578125" style="4" customWidth="1"/>
    <col min="10507" max="10746" width="11.42578125" style="4"/>
    <col min="10747" max="10747" width="14.42578125" style="4" customWidth="1"/>
    <col min="10748" max="10748" width="22.140625" style="4" customWidth="1"/>
    <col min="10749" max="10749" width="16.85546875" style="4" customWidth="1"/>
    <col min="10750" max="10750" width="22.7109375" style="4" customWidth="1"/>
    <col min="10751" max="10751" width="20.28515625" style="4" customWidth="1"/>
    <col min="10752" max="10752" width="22.42578125" style="4" customWidth="1"/>
    <col min="10753" max="10753" width="25.42578125" style="4" customWidth="1"/>
    <col min="10754" max="10754" width="10" style="4" customWidth="1"/>
    <col min="10755" max="10755" width="15.28515625" style="4" customWidth="1"/>
    <col min="10756" max="10760" width="0" style="4" hidden="1" customWidth="1"/>
    <col min="10761" max="10761" width="13.85546875" style="4" customWidth="1"/>
    <col min="10762" max="10762" width="20.42578125" style="4" customWidth="1"/>
    <col min="10763" max="11002" width="11.42578125" style="4"/>
    <col min="11003" max="11003" width="14.42578125" style="4" customWidth="1"/>
    <col min="11004" max="11004" width="22.140625" style="4" customWidth="1"/>
    <col min="11005" max="11005" width="16.85546875" style="4" customWidth="1"/>
    <col min="11006" max="11006" width="22.7109375" style="4" customWidth="1"/>
    <col min="11007" max="11007" width="20.28515625" style="4" customWidth="1"/>
    <col min="11008" max="11008" width="22.42578125" style="4" customWidth="1"/>
    <col min="11009" max="11009" width="25.42578125" style="4" customWidth="1"/>
    <col min="11010" max="11010" width="10" style="4" customWidth="1"/>
    <col min="11011" max="11011" width="15.28515625" style="4" customWidth="1"/>
    <col min="11012" max="11016" width="0" style="4" hidden="1" customWidth="1"/>
    <col min="11017" max="11017" width="13.85546875" style="4" customWidth="1"/>
    <col min="11018" max="11018" width="20.42578125" style="4" customWidth="1"/>
    <col min="11019" max="11258" width="11.42578125" style="4"/>
    <col min="11259" max="11259" width="14.42578125" style="4" customWidth="1"/>
    <col min="11260" max="11260" width="22.140625" style="4" customWidth="1"/>
    <col min="11261" max="11261" width="16.85546875" style="4" customWidth="1"/>
    <col min="11262" max="11262" width="22.7109375" style="4" customWidth="1"/>
    <col min="11263" max="11263" width="20.28515625" style="4" customWidth="1"/>
    <col min="11264" max="11264" width="22.42578125" style="4" customWidth="1"/>
    <col min="11265" max="11265" width="25.42578125" style="4" customWidth="1"/>
    <col min="11266" max="11266" width="10" style="4" customWidth="1"/>
    <col min="11267" max="11267" width="15.28515625" style="4" customWidth="1"/>
    <col min="11268" max="11272" width="0" style="4" hidden="1" customWidth="1"/>
    <col min="11273" max="11273" width="13.85546875" style="4" customWidth="1"/>
    <col min="11274" max="11274" width="20.42578125" style="4" customWidth="1"/>
    <col min="11275" max="11514" width="11.42578125" style="4"/>
    <col min="11515" max="11515" width="14.42578125" style="4" customWidth="1"/>
    <col min="11516" max="11516" width="22.140625" style="4" customWidth="1"/>
    <col min="11517" max="11517" width="16.85546875" style="4" customWidth="1"/>
    <col min="11518" max="11518" width="22.7109375" style="4" customWidth="1"/>
    <col min="11519" max="11519" width="20.28515625" style="4" customWidth="1"/>
    <col min="11520" max="11520" width="22.42578125" style="4" customWidth="1"/>
    <col min="11521" max="11521" width="25.42578125" style="4" customWidth="1"/>
    <col min="11522" max="11522" width="10" style="4" customWidth="1"/>
    <col min="11523" max="11523" width="15.28515625" style="4" customWidth="1"/>
    <col min="11524" max="11528" width="0" style="4" hidden="1" customWidth="1"/>
    <col min="11529" max="11529" width="13.85546875" style="4" customWidth="1"/>
    <col min="11530" max="11530" width="20.42578125" style="4" customWidth="1"/>
    <col min="11531" max="11770" width="11.42578125" style="4"/>
    <col min="11771" max="11771" width="14.42578125" style="4" customWidth="1"/>
    <col min="11772" max="11772" width="22.140625" style="4" customWidth="1"/>
    <col min="11773" max="11773" width="16.85546875" style="4" customWidth="1"/>
    <col min="11774" max="11774" width="22.7109375" style="4" customWidth="1"/>
    <col min="11775" max="11775" width="20.28515625" style="4" customWidth="1"/>
    <col min="11776" max="11776" width="22.42578125" style="4" customWidth="1"/>
    <col min="11777" max="11777" width="25.42578125" style="4" customWidth="1"/>
    <col min="11778" max="11778" width="10" style="4" customWidth="1"/>
    <col min="11779" max="11779" width="15.28515625" style="4" customWidth="1"/>
    <col min="11780" max="11784" width="0" style="4" hidden="1" customWidth="1"/>
    <col min="11785" max="11785" width="13.85546875" style="4" customWidth="1"/>
    <col min="11786" max="11786" width="20.42578125" style="4" customWidth="1"/>
    <col min="11787" max="12026" width="11.42578125" style="4"/>
    <col min="12027" max="12027" width="14.42578125" style="4" customWidth="1"/>
    <col min="12028" max="12028" width="22.140625" style="4" customWidth="1"/>
    <col min="12029" max="12029" width="16.85546875" style="4" customWidth="1"/>
    <col min="12030" max="12030" width="22.7109375" style="4" customWidth="1"/>
    <col min="12031" max="12031" width="20.28515625" style="4" customWidth="1"/>
    <col min="12032" max="12032" width="22.42578125" style="4" customWidth="1"/>
    <col min="12033" max="12033" width="25.42578125" style="4" customWidth="1"/>
    <col min="12034" max="12034" width="10" style="4" customWidth="1"/>
    <col min="12035" max="12035" width="15.28515625" style="4" customWidth="1"/>
    <col min="12036" max="12040" width="0" style="4" hidden="1" customWidth="1"/>
    <col min="12041" max="12041" width="13.85546875" style="4" customWidth="1"/>
    <col min="12042" max="12042" width="20.42578125" style="4" customWidth="1"/>
    <col min="12043" max="12282" width="11.42578125" style="4"/>
    <col min="12283" max="12283" width="14.42578125" style="4" customWidth="1"/>
    <col min="12284" max="12284" width="22.140625" style="4" customWidth="1"/>
    <col min="12285" max="12285" width="16.85546875" style="4" customWidth="1"/>
    <col min="12286" max="12286" width="22.7109375" style="4" customWidth="1"/>
    <col min="12287" max="12287" width="20.28515625" style="4" customWidth="1"/>
    <col min="12288" max="12288" width="22.42578125" style="4" customWidth="1"/>
    <col min="12289" max="12289" width="25.42578125" style="4" customWidth="1"/>
    <col min="12290" max="12290" width="10" style="4" customWidth="1"/>
    <col min="12291" max="12291" width="15.28515625" style="4" customWidth="1"/>
    <col min="12292" max="12296" width="0" style="4" hidden="1" customWidth="1"/>
    <col min="12297" max="12297" width="13.85546875" style="4" customWidth="1"/>
    <col min="12298" max="12298" width="20.42578125" style="4" customWidth="1"/>
    <col min="12299" max="12538" width="11.42578125" style="4"/>
    <col min="12539" max="12539" width="14.42578125" style="4" customWidth="1"/>
    <col min="12540" max="12540" width="22.140625" style="4" customWidth="1"/>
    <col min="12541" max="12541" width="16.85546875" style="4" customWidth="1"/>
    <col min="12542" max="12542" width="22.7109375" style="4" customWidth="1"/>
    <col min="12543" max="12543" width="20.28515625" style="4" customWidth="1"/>
    <col min="12544" max="12544" width="22.42578125" style="4" customWidth="1"/>
    <col min="12545" max="12545" width="25.42578125" style="4" customWidth="1"/>
    <col min="12546" max="12546" width="10" style="4" customWidth="1"/>
    <col min="12547" max="12547" width="15.28515625" style="4" customWidth="1"/>
    <col min="12548" max="12552" width="0" style="4" hidden="1" customWidth="1"/>
    <col min="12553" max="12553" width="13.85546875" style="4" customWidth="1"/>
    <col min="12554" max="12554" width="20.42578125" style="4" customWidth="1"/>
    <col min="12555" max="12794" width="11.42578125" style="4"/>
    <col min="12795" max="12795" width="14.42578125" style="4" customWidth="1"/>
    <col min="12796" max="12796" width="22.140625" style="4" customWidth="1"/>
    <col min="12797" max="12797" width="16.85546875" style="4" customWidth="1"/>
    <col min="12798" max="12798" width="22.7109375" style="4" customWidth="1"/>
    <col min="12799" max="12799" width="20.28515625" style="4" customWidth="1"/>
    <col min="12800" max="12800" width="22.42578125" style="4" customWidth="1"/>
    <col min="12801" max="12801" width="25.42578125" style="4" customWidth="1"/>
    <col min="12802" max="12802" width="10" style="4" customWidth="1"/>
    <col min="12803" max="12803" width="15.28515625" style="4" customWidth="1"/>
    <col min="12804" max="12808" width="0" style="4" hidden="1" customWidth="1"/>
    <col min="12809" max="12809" width="13.85546875" style="4" customWidth="1"/>
    <col min="12810" max="12810" width="20.42578125" style="4" customWidth="1"/>
    <col min="12811" max="13050" width="11.42578125" style="4"/>
    <col min="13051" max="13051" width="14.42578125" style="4" customWidth="1"/>
    <col min="13052" max="13052" width="22.140625" style="4" customWidth="1"/>
    <col min="13053" max="13053" width="16.85546875" style="4" customWidth="1"/>
    <col min="13054" max="13054" width="22.7109375" style="4" customWidth="1"/>
    <col min="13055" max="13055" width="20.28515625" style="4" customWidth="1"/>
    <col min="13056" max="13056" width="22.42578125" style="4" customWidth="1"/>
    <col min="13057" max="13057" width="25.42578125" style="4" customWidth="1"/>
    <col min="13058" max="13058" width="10" style="4" customWidth="1"/>
    <col min="13059" max="13059" width="15.28515625" style="4" customWidth="1"/>
    <col min="13060" max="13064" width="0" style="4" hidden="1" customWidth="1"/>
    <col min="13065" max="13065" width="13.85546875" style="4" customWidth="1"/>
    <col min="13066" max="13066" width="20.42578125" style="4" customWidth="1"/>
    <col min="13067" max="13306" width="11.42578125" style="4"/>
    <col min="13307" max="13307" width="14.42578125" style="4" customWidth="1"/>
    <col min="13308" max="13308" width="22.140625" style="4" customWidth="1"/>
    <col min="13309" max="13309" width="16.85546875" style="4" customWidth="1"/>
    <col min="13310" max="13310" width="22.7109375" style="4" customWidth="1"/>
    <col min="13311" max="13311" width="20.28515625" style="4" customWidth="1"/>
    <col min="13312" max="13312" width="22.42578125" style="4" customWidth="1"/>
    <col min="13313" max="13313" width="25.42578125" style="4" customWidth="1"/>
    <col min="13314" max="13314" width="10" style="4" customWidth="1"/>
    <col min="13315" max="13315" width="15.28515625" style="4" customWidth="1"/>
    <col min="13316" max="13320" width="0" style="4" hidden="1" customWidth="1"/>
    <col min="13321" max="13321" width="13.85546875" style="4" customWidth="1"/>
    <col min="13322" max="13322" width="20.42578125" style="4" customWidth="1"/>
    <col min="13323" max="13562" width="11.42578125" style="4"/>
    <col min="13563" max="13563" width="14.42578125" style="4" customWidth="1"/>
    <col min="13564" max="13564" width="22.140625" style="4" customWidth="1"/>
    <col min="13565" max="13565" width="16.85546875" style="4" customWidth="1"/>
    <col min="13566" max="13566" width="22.7109375" style="4" customWidth="1"/>
    <col min="13567" max="13567" width="20.28515625" style="4" customWidth="1"/>
    <col min="13568" max="13568" width="22.42578125" style="4" customWidth="1"/>
    <col min="13569" max="13569" width="25.42578125" style="4" customWidth="1"/>
    <col min="13570" max="13570" width="10" style="4" customWidth="1"/>
    <col min="13571" max="13571" width="15.28515625" style="4" customWidth="1"/>
    <col min="13572" max="13576" width="0" style="4" hidden="1" customWidth="1"/>
    <col min="13577" max="13577" width="13.85546875" style="4" customWidth="1"/>
    <col min="13578" max="13578" width="20.42578125" style="4" customWidth="1"/>
    <col min="13579" max="13818" width="11.42578125" style="4"/>
    <col min="13819" max="13819" width="14.42578125" style="4" customWidth="1"/>
    <col min="13820" max="13820" width="22.140625" style="4" customWidth="1"/>
    <col min="13821" max="13821" width="16.85546875" style="4" customWidth="1"/>
    <col min="13822" max="13822" width="22.7109375" style="4" customWidth="1"/>
    <col min="13823" max="13823" width="20.28515625" style="4" customWidth="1"/>
    <col min="13824" max="13824" width="22.42578125" style="4" customWidth="1"/>
    <col min="13825" max="13825" width="25.42578125" style="4" customWidth="1"/>
    <col min="13826" max="13826" width="10" style="4" customWidth="1"/>
    <col min="13827" max="13827" width="15.28515625" style="4" customWidth="1"/>
    <col min="13828" max="13832" width="0" style="4" hidden="1" customWidth="1"/>
    <col min="13833" max="13833" width="13.85546875" style="4" customWidth="1"/>
    <col min="13834" max="13834" width="20.42578125" style="4" customWidth="1"/>
    <col min="13835" max="14074" width="11.42578125" style="4"/>
    <col min="14075" max="14075" width="14.42578125" style="4" customWidth="1"/>
    <col min="14076" max="14076" width="22.140625" style="4" customWidth="1"/>
    <col min="14077" max="14077" width="16.85546875" style="4" customWidth="1"/>
    <col min="14078" max="14078" width="22.7109375" style="4" customWidth="1"/>
    <col min="14079" max="14079" width="20.28515625" style="4" customWidth="1"/>
    <col min="14080" max="14080" width="22.42578125" style="4" customWidth="1"/>
    <col min="14081" max="14081" width="25.42578125" style="4" customWidth="1"/>
    <col min="14082" max="14082" width="10" style="4" customWidth="1"/>
    <col min="14083" max="14083" width="15.28515625" style="4" customWidth="1"/>
    <col min="14084" max="14088" width="0" style="4" hidden="1" customWidth="1"/>
    <col min="14089" max="14089" width="13.85546875" style="4" customWidth="1"/>
    <col min="14090" max="14090" width="20.42578125" style="4" customWidth="1"/>
    <col min="14091" max="14330" width="11.42578125" style="4"/>
    <col min="14331" max="14331" width="14.42578125" style="4" customWidth="1"/>
    <col min="14332" max="14332" width="22.140625" style="4" customWidth="1"/>
    <col min="14333" max="14333" width="16.85546875" style="4" customWidth="1"/>
    <col min="14334" max="14334" width="22.7109375" style="4" customWidth="1"/>
    <col min="14335" max="14335" width="20.28515625" style="4" customWidth="1"/>
    <col min="14336" max="14336" width="22.42578125" style="4" customWidth="1"/>
    <col min="14337" max="14337" width="25.42578125" style="4" customWidth="1"/>
    <col min="14338" max="14338" width="10" style="4" customWidth="1"/>
    <col min="14339" max="14339" width="15.28515625" style="4" customWidth="1"/>
    <col min="14340" max="14344" width="0" style="4" hidden="1" customWidth="1"/>
    <col min="14345" max="14345" width="13.85546875" style="4" customWidth="1"/>
    <col min="14346" max="14346" width="20.42578125" style="4" customWidth="1"/>
    <col min="14347" max="14586" width="11.42578125" style="4"/>
    <col min="14587" max="14587" width="14.42578125" style="4" customWidth="1"/>
    <col min="14588" max="14588" width="22.140625" style="4" customWidth="1"/>
    <col min="14589" max="14589" width="16.85546875" style="4" customWidth="1"/>
    <col min="14590" max="14590" width="22.7109375" style="4" customWidth="1"/>
    <col min="14591" max="14591" width="20.28515625" style="4" customWidth="1"/>
    <col min="14592" max="14592" width="22.42578125" style="4" customWidth="1"/>
    <col min="14593" max="14593" width="25.42578125" style="4" customWidth="1"/>
    <col min="14594" max="14594" width="10" style="4" customWidth="1"/>
    <col min="14595" max="14595" width="15.28515625" style="4" customWidth="1"/>
    <col min="14596" max="14600" width="0" style="4" hidden="1" customWidth="1"/>
    <col min="14601" max="14601" width="13.85546875" style="4" customWidth="1"/>
    <col min="14602" max="14602" width="20.42578125" style="4" customWidth="1"/>
    <col min="14603" max="14842" width="11.42578125" style="4"/>
    <col min="14843" max="14843" width="14.42578125" style="4" customWidth="1"/>
    <col min="14844" max="14844" width="22.140625" style="4" customWidth="1"/>
    <col min="14845" max="14845" width="16.85546875" style="4" customWidth="1"/>
    <col min="14846" max="14846" width="22.7109375" style="4" customWidth="1"/>
    <col min="14847" max="14847" width="20.28515625" style="4" customWidth="1"/>
    <col min="14848" max="14848" width="22.42578125" style="4" customWidth="1"/>
    <col min="14849" max="14849" width="25.42578125" style="4" customWidth="1"/>
    <col min="14850" max="14850" width="10" style="4" customWidth="1"/>
    <col min="14851" max="14851" width="15.28515625" style="4" customWidth="1"/>
    <col min="14852" max="14856" width="0" style="4" hidden="1" customWidth="1"/>
    <col min="14857" max="14857" width="13.85546875" style="4" customWidth="1"/>
    <col min="14858" max="14858" width="20.42578125" style="4" customWidth="1"/>
    <col min="14859" max="15098" width="11.42578125" style="4"/>
    <col min="15099" max="15099" width="14.42578125" style="4" customWidth="1"/>
    <col min="15100" max="15100" width="22.140625" style="4" customWidth="1"/>
    <col min="15101" max="15101" width="16.85546875" style="4" customWidth="1"/>
    <col min="15102" max="15102" width="22.7109375" style="4" customWidth="1"/>
    <col min="15103" max="15103" width="20.28515625" style="4" customWidth="1"/>
    <col min="15104" max="15104" width="22.42578125" style="4" customWidth="1"/>
    <col min="15105" max="15105" width="25.42578125" style="4" customWidth="1"/>
    <col min="15106" max="15106" width="10" style="4" customWidth="1"/>
    <col min="15107" max="15107" width="15.28515625" style="4" customWidth="1"/>
    <col min="15108" max="15112" width="0" style="4" hidden="1" customWidth="1"/>
    <col min="15113" max="15113" width="13.85546875" style="4" customWidth="1"/>
    <col min="15114" max="15114" width="20.42578125" style="4" customWidth="1"/>
    <col min="15115" max="15354" width="11.42578125" style="4"/>
    <col min="15355" max="15355" width="14.42578125" style="4" customWidth="1"/>
    <col min="15356" max="15356" width="22.140625" style="4" customWidth="1"/>
    <col min="15357" max="15357" width="16.85546875" style="4" customWidth="1"/>
    <col min="15358" max="15358" width="22.7109375" style="4" customWidth="1"/>
    <col min="15359" max="15359" width="20.28515625" style="4" customWidth="1"/>
    <col min="15360" max="15360" width="22.42578125" style="4" customWidth="1"/>
    <col min="15361" max="15361" width="25.42578125" style="4" customWidth="1"/>
    <col min="15362" max="15362" width="10" style="4" customWidth="1"/>
    <col min="15363" max="15363" width="15.28515625" style="4" customWidth="1"/>
    <col min="15364" max="15368" width="0" style="4" hidden="1" customWidth="1"/>
    <col min="15369" max="15369" width="13.85546875" style="4" customWidth="1"/>
    <col min="15370" max="15370" width="20.42578125" style="4" customWidth="1"/>
    <col min="15371" max="15610" width="11.42578125" style="4"/>
    <col min="15611" max="15611" width="14.42578125" style="4" customWidth="1"/>
    <col min="15612" max="15612" width="22.140625" style="4" customWidth="1"/>
    <col min="15613" max="15613" width="16.85546875" style="4" customWidth="1"/>
    <col min="15614" max="15614" width="22.7109375" style="4" customWidth="1"/>
    <col min="15615" max="15615" width="20.28515625" style="4" customWidth="1"/>
    <col min="15616" max="15616" width="22.42578125" style="4" customWidth="1"/>
    <col min="15617" max="15617" width="25.42578125" style="4" customWidth="1"/>
    <col min="15618" max="15618" width="10" style="4" customWidth="1"/>
    <col min="15619" max="15619" width="15.28515625" style="4" customWidth="1"/>
    <col min="15620" max="15624" width="0" style="4" hidden="1" customWidth="1"/>
    <col min="15625" max="15625" width="13.85546875" style="4" customWidth="1"/>
    <col min="15626" max="15626" width="20.42578125" style="4" customWidth="1"/>
    <col min="15627" max="15866" width="11.42578125" style="4"/>
    <col min="15867" max="15867" width="14.42578125" style="4" customWidth="1"/>
    <col min="15868" max="15868" width="22.140625" style="4" customWidth="1"/>
    <col min="15869" max="15869" width="16.85546875" style="4" customWidth="1"/>
    <col min="15870" max="15870" width="22.7109375" style="4" customWidth="1"/>
    <col min="15871" max="15871" width="20.28515625" style="4" customWidth="1"/>
    <col min="15872" max="15872" width="22.42578125" style="4" customWidth="1"/>
    <col min="15873" max="15873" width="25.42578125" style="4" customWidth="1"/>
    <col min="15874" max="15874" width="10" style="4" customWidth="1"/>
    <col min="15875" max="15875" width="15.28515625" style="4" customWidth="1"/>
    <col min="15876" max="15880" width="0" style="4" hidden="1" customWidth="1"/>
    <col min="15881" max="15881" width="13.85546875" style="4" customWidth="1"/>
    <col min="15882" max="15882" width="20.42578125" style="4" customWidth="1"/>
    <col min="15883" max="16122" width="11.42578125" style="4"/>
    <col min="16123" max="16123" width="14.42578125" style="4" customWidth="1"/>
    <col min="16124" max="16124" width="22.140625" style="4" customWidth="1"/>
    <col min="16125" max="16125" width="16.85546875" style="4" customWidth="1"/>
    <col min="16126" max="16126" width="22.7109375" style="4" customWidth="1"/>
    <col min="16127" max="16127" width="20.28515625" style="4" customWidth="1"/>
    <col min="16128" max="16128" width="22.42578125" style="4" customWidth="1"/>
    <col min="16129" max="16129" width="25.42578125" style="4" customWidth="1"/>
    <col min="16130" max="16130" width="10" style="4" customWidth="1"/>
    <col min="16131" max="16131" width="15.28515625" style="4" customWidth="1"/>
    <col min="16132" max="16136" width="0" style="4" hidden="1" customWidth="1"/>
    <col min="16137" max="16137" width="13.85546875" style="4" customWidth="1"/>
    <col min="16138" max="16138" width="20.42578125" style="4" customWidth="1"/>
    <col min="16139" max="16384" width="11.42578125" style="4"/>
  </cols>
  <sheetData>
    <row r="1" spans="1:13" s="1" customFormat="1" ht="21.75" customHeight="1">
      <c r="A1" s="400"/>
      <c r="B1" s="439"/>
      <c r="C1" s="440"/>
      <c r="D1" s="446" t="s">
        <v>15</v>
      </c>
      <c r="E1" s="447"/>
      <c r="F1" s="447"/>
      <c r="G1" s="447"/>
      <c r="H1" s="447"/>
      <c r="I1" s="447"/>
      <c r="J1" s="447"/>
      <c r="K1" s="448"/>
      <c r="L1" s="6" t="s">
        <v>0</v>
      </c>
      <c r="M1" s="186" t="s">
        <v>0</v>
      </c>
    </row>
    <row r="2" spans="1:13" s="1" customFormat="1" ht="21.75" customHeight="1">
      <c r="A2" s="400"/>
      <c r="B2" s="441"/>
      <c r="C2" s="442"/>
      <c r="D2" s="449"/>
      <c r="E2" s="405"/>
      <c r="F2" s="405"/>
      <c r="G2" s="405"/>
      <c r="H2" s="405"/>
      <c r="I2" s="405"/>
      <c r="J2" s="405"/>
      <c r="K2" s="450"/>
      <c r="L2" s="51" t="s">
        <v>254</v>
      </c>
      <c r="M2" s="187" t="s">
        <v>254</v>
      </c>
    </row>
    <row r="3" spans="1:13" s="1" customFormat="1" ht="21.75" customHeight="1">
      <c r="A3" s="400"/>
      <c r="B3" s="441"/>
      <c r="C3" s="442"/>
      <c r="D3" s="449"/>
      <c r="E3" s="405"/>
      <c r="F3" s="405"/>
      <c r="G3" s="405"/>
      <c r="H3" s="405"/>
      <c r="I3" s="405"/>
      <c r="J3" s="405"/>
      <c r="K3" s="450"/>
      <c r="L3" s="264" t="s">
        <v>255</v>
      </c>
      <c r="M3" s="188" t="s">
        <v>255</v>
      </c>
    </row>
    <row r="4" spans="1:13" s="1" customFormat="1" ht="21.75" customHeight="1">
      <c r="A4" s="400"/>
      <c r="B4" s="443"/>
      <c r="C4" s="444"/>
      <c r="D4" s="451"/>
      <c r="E4" s="452"/>
      <c r="F4" s="452"/>
      <c r="G4" s="452"/>
      <c r="H4" s="452"/>
      <c r="I4" s="452"/>
      <c r="J4" s="452"/>
      <c r="K4" s="453"/>
      <c r="L4" s="6" t="s">
        <v>1</v>
      </c>
      <c r="M4" s="186" t="s">
        <v>1</v>
      </c>
    </row>
    <row r="5" spans="1:13" s="1" customFormat="1" ht="28.5" customHeight="1">
      <c r="A5" s="400"/>
      <c r="B5" s="407"/>
      <c r="C5" s="407"/>
      <c r="D5" s="407"/>
      <c r="E5" s="407"/>
      <c r="F5" s="407"/>
      <c r="G5" s="407"/>
      <c r="H5" s="407"/>
      <c r="I5" s="407"/>
      <c r="J5" s="407"/>
      <c r="K5" s="407"/>
      <c r="L5" s="407"/>
    </row>
    <row r="6" spans="1:13" s="2" customFormat="1" ht="28.5" customHeight="1">
      <c r="A6" s="400"/>
      <c r="B6" s="408" t="s">
        <v>2</v>
      </c>
      <c r="C6" s="408"/>
      <c r="D6" s="408"/>
      <c r="E6" s="408"/>
      <c r="F6" s="408"/>
      <c r="G6" s="408"/>
      <c r="H6" s="408"/>
      <c r="I6" s="408"/>
      <c r="J6" s="408"/>
      <c r="K6" s="408"/>
      <c r="L6" s="408"/>
    </row>
    <row r="7" spans="1:13" s="2" customFormat="1" ht="28.5" customHeight="1">
      <c r="A7" s="400"/>
      <c r="B7" s="408" t="s">
        <v>8</v>
      </c>
      <c r="C7" s="408"/>
      <c r="D7" s="408"/>
      <c r="E7" s="408"/>
      <c r="F7" s="408"/>
      <c r="G7" s="408"/>
      <c r="H7" s="257"/>
      <c r="I7" s="257"/>
      <c r="J7" s="257"/>
      <c r="K7" s="257"/>
      <c r="L7" s="257"/>
    </row>
    <row r="8" spans="1:13" s="2" customFormat="1" ht="28.5" customHeight="1">
      <c r="A8" s="400"/>
      <c r="B8" s="408" t="s">
        <v>3</v>
      </c>
      <c r="C8" s="408"/>
      <c r="D8" s="408"/>
      <c r="E8" s="408"/>
      <c r="F8" s="408"/>
      <c r="G8" s="408"/>
      <c r="H8" s="408"/>
      <c r="I8" s="257"/>
      <c r="J8" s="257"/>
      <c r="K8" s="257"/>
      <c r="L8" s="257"/>
    </row>
    <row r="9" spans="1:13" s="1" customFormat="1" ht="28.5" customHeight="1">
      <c r="A9" s="400"/>
      <c r="B9" s="408" t="s">
        <v>394</v>
      </c>
      <c r="C9" s="408"/>
      <c r="D9" s="408"/>
      <c r="E9" s="408"/>
      <c r="F9" s="408"/>
      <c r="G9" s="408"/>
      <c r="H9" s="408"/>
      <c r="I9" s="408"/>
      <c r="J9" s="408"/>
      <c r="K9" s="408"/>
      <c r="L9" s="408"/>
    </row>
    <row r="10" spans="1:13" s="1" customFormat="1" ht="28.5" customHeight="1" thickBot="1">
      <c r="A10" s="400"/>
      <c r="B10" s="407"/>
      <c r="C10" s="407"/>
      <c r="D10" s="407"/>
      <c r="E10" s="407"/>
      <c r="F10" s="407"/>
      <c r="G10" s="407"/>
      <c r="H10" s="407"/>
      <c r="I10" s="407"/>
      <c r="J10" s="407"/>
      <c r="K10" s="407"/>
      <c r="L10" s="407"/>
    </row>
    <row r="11" spans="1:13" ht="24.75" customHeight="1" thickBot="1">
      <c r="A11" s="400"/>
      <c r="B11" s="409" t="s">
        <v>62</v>
      </c>
      <c r="C11" s="455" t="s">
        <v>63</v>
      </c>
      <c r="D11" s="411" t="s">
        <v>4</v>
      </c>
      <c r="E11" s="411" t="s">
        <v>41</v>
      </c>
      <c r="F11" s="411" t="s">
        <v>5</v>
      </c>
      <c r="G11" s="411" t="s">
        <v>14</v>
      </c>
      <c r="H11" s="411" t="s">
        <v>6</v>
      </c>
      <c r="I11" s="391" t="s">
        <v>447</v>
      </c>
      <c r="J11" s="416" t="s">
        <v>12</v>
      </c>
      <c r="K11" s="418" t="s">
        <v>13</v>
      </c>
      <c r="L11" s="421" t="s">
        <v>11</v>
      </c>
      <c r="M11" s="263"/>
    </row>
    <row r="12" spans="1:13" ht="24.75" customHeight="1" thickBot="1">
      <c r="A12" s="400"/>
      <c r="B12" s="454"/>
      <c r="C12" s="456"/>
      <c r="D12" s="413"/>
      <c r="E12" s="413"/>
      <c r="F12" s="413"/>
      <c r="G12" s="413"/>
      <c r="H12" s="413"/>
      <c r="I12" s="152" t="s">
        <v>449</v>
      </c>
      <c r="J12" s="417"/>
      <c r="K12" s="419"/>
      <c r="L12" s="445"/>
      <c r="M12" s="262"/>
    </row>
    <row r="13" spans="1:13" ht="45.75" customHeight="1">
      <c r="A13" s="400"/>
      <c r="B13" s="457" t="s">
        <v>112</v>
      </c>
      <c r="C13" s="460" t="s">
        <v>113</v>
      </c>
      <c r="D13" s="460" t="s">
        <v>114</v>
      </c>
      <c r="E13" s="178" t="s">
        <v>266</v>
      </c>
      <c r="F13" s="178" t="s">
        <v>271</v>
      </c>
      <c r="G13" s="179" t="s">
        <v>270</v>
      </c>
      <c r="H13" s="119">
        <v>2</v>
      </c>
      <c r="I13" s="383" t="s">
        <v>523</v>
      </c>
      <c r="J13" s="120">
        <v>43466</v>
      </c>
      <c r="K13" s="121" t="s">
        <v>418</v>
      </c>
      <c r="L13" s="122" t="s">
        <v>272</v>
      </c>
    </row>
    <row r="14" spans="1:13" ht="70.5" customHeight="1">
      <c r="A14" s="400"/>
      <c r="B14" s="458"/>
      <c r="C14" s="435"/>
      <c r="D14" s="435"/>
      <c r="E14" s="23" t="s">
        <v>265</v>
      </c>
      <c r="F14" s="23" t="s">
        <v>273</v>
      </c>
      <c r="G14" s="233" t="s">
        <v>396</v>
      </c>
      <c r="H14" s="239">
        <v>1</v>
      </c>
      <c r="I14" s="239">
        <f>5/6</f>
        <v>0.83333333333333337</v>
      </c>
      <c r="J14" s="227">
        <v>43466</v>
      </c>
      <c r="K14" s="228">
        <v>43830</v>
      </c>
      <c r="L14" s="153" t="s">
        <v>274</v>
      </c>
    </row>
    <row r="15" spans="1:13" ht="24.75" customHeight="1">
      <c r="A15" s="256"/>
      <c r="B15" s="458"/>
      <c r="C15" s="435"/>
      <c r="D15" s="435"/>
      <c r="E15" s="436" t="s">
        <v>264</v>
      </c>
      <c r="F15" s="224" t="s">
        <v>260</v>
      </c>
      <c r="G15" s="165" t="s">
        <v>261</v>
      </c>
      <c r="H15" s="56">
        <v>12</v>
      </c>
      <c r="I15" s="200">
        <f>3/12</f>
        <v>0.25</v>
      </c>
      <c r="J15" s="229">
        <v>43466</v>
      </c>
      <c r="K15" s="230">
        <v>43834</v>
      </c>
      <c r="L15" s="153" t="s">
        <v>275</v>
      </c>
    </row>
    <row r="16" spans="1:13" ht="24.75" customHeight="1">
      <c r="A16" s="256"/>
      <c r="B16" s="458"/>
      <c r="C16" s="435"/>
      <c r="D16" s="435"/>
      <c r="E16" s="436"/>
      <c r="F16" s="224" t="s">
        <v>262</v>
      </c>
      <c r="G16" s="165" t="s">
        <v>395</v>
      </c>
      <c r="H16" s="239">
        <v>1</v>
      </c>
      <c r="I16" s="200">
        <f>48/65</f>
        <v>0.7384615384615385</v>
      </c>
      <c r="J16" s="229">
        <v>43466</v>
      </c>
      <c r="K16" s="230">
        <v>43834</v>
      </c>
      <c r="L16" s="153" t="s">
        <v>275</v>
      </c>
    </row>
    <row r="17" spans="1:12" ht="38.25" customHeight="1">
      <c r="A17" s="256"/>
      <c r="B17" s="458"/>
      <c r="C17" s="435"/>
      <c r="D17" s="435"/>
      <c r="E17" s="436"/>
      <c r="F17" s="224" t="s">
        <v>276</v>
      </c>
      <c r="G17" s="165" t="s">
        <v>232</v>
      </c>
      <c r="H17" s="56">
        <v>4</v>
      </c>
      <c r="I17" s="200">
        <f>1/4</f>
        <v>0.25</v>
      </c>
      <c r="J17" s="229">
        <v>43556</v>
      </c>
      <c r="K17" s="230">
        <v>43861</v>
      </c>
      <c r="L17" s="153" t="s">
        <v>275</v>
      </c>
    </row>
    <row r="18" spans="1:12" ht="51">
      <c r="A18" s="256"/>
      <c r="B18" s="458"/>
      <c r="C18" s="435"/>
      <c r="D18" s="435"/>
      <c r="E18" s="436" t="s">
        <v>267</v>
      </c>
      <c r="F18" s="260" t="s">
        <v>268</v>
      </c>
      <c r="G18" s="260" t="s">
        <v>281</v>
      </c>
      <c r="H18" s="56">
        <v>4</v>
      </c>
      <c r="I18" s="200">
        <f>1/4</f>
        <v>0.25</v>
      </c>
      <c r="J18" s="229">
        <v>43556</v>
      </c>
      <c r="K18" s="230">
        <v>43861</v>
      </c>
      <c r="L18" s="153" t="s">
        <v>277</v>
      </c>
    </row>
    <row r="19" spans="1:12" ht="51">
      <c r="A19" s="256"/>
      <c r="B19" s="458"/>
      <c r="C19" s="435"/>
      <c r="D19" s="435"/>
      <c r="E19" s="436"/>
      <c r="F19" s="260" t="s">
        <v>269</v>
      </c>
      <c r="G19" s="260" t="s">
        <v>280</v>
      </c>
      <c r="H19" s="15">
        <v>1</v>
      </c>
      <c r="I19" s="200">
        <f>3/3</f>
        <v>1</v>
      </c>
      <c r="J19" s="229">
        <v>43466</v>
      </c>
      <c r="K19" s="230">
        <v>43830</v>
      </c>
      <c r="L19" s="153" t="s">
        <v>277</v>
      </c>
    </row>
    <row r="20" spans="1:12" ht="51">
      <c r="A20" s="256"/>
      <c r="B20" s="458"/>
      <c r="C20" s="435"/>
      <c r="D20" s="435"/>
      <c r="E20" s="436"/>
      <c r="F20" s="224" t="s">
        <v>279</v>
      </c>
      <c r="G20" s="165" t="s">
        <v>278</v>
      </c>
      <c r="H20" s="56">
        <v>4</v>
      </c>
      <c r="I20" s="239">
        <f>1/4</f>
        <v>0.25</v>
      </c>
      <c r="J20" s="229">
        <v>43556</v>
      </c>
      <c r="K20" s="230">
        <v>43861</v>
      </c>
      <c r="L20" s="153" t="s">
        <v>277</v>
      </c>
    </row>
    <row r="21" spans="1:12" ht="51">
      <c r="A21" s="256"/>
      <c r="B21" s="458"/>
      <c r="C21" s="435"/>
      <c r="D21" s="435"/>
      <c r="E21" s="436"/>
      <c r="F21" s="224" t="s">
        <v>397</v>
      </c>
      <c r="G21" s="165" t="s">
        <v>398</v>
      </c>
      <c r="H21" s="56">
        <v>24</v>
      </c>
      <c r="I21" s="200">
        <f>5/24</f>
        <v>0.20833333333333334</v>
      </c>
      <c r="J21" s="229">
        <v>43466</v>
      </c>
      <c r="K21" s="230">
        <v>43830</v>
      </c>
      <c r="L21" s="153" t="s">
        <v>277</v>
      </c>
    </row>
    <row r="22" spans="1:12" ht="77.25" thickBot="1">
      <c r="A22" s="256"/>
      <c r="B22" s="459"/>
      <c r="C22" s="461"/>
      <c r="D22" s="461"/>
      <c r="E22" s="180" t="s">
        <v>282</v>
      </c>
      <c r="F22" s="180" t="s">
        <v>283</v>
      </c>
      <c r="G22" s="181" t="s">
        <v>284</v>
      </c>
      <c r="H22" s="182">
        <v>1</v>
      </c>
      <c r="I22" s="183" t="s">
        <v>523</v>
      </c>
      <c r="J22" s="184">
        <v>43466</v>
      </c>
      <c r="K22" s="185">
        <v>43830</v>
      </c>
      <c r="L22" s="129" t="s">
        <v>285</v>
      </c>
    </row>
    <row r="23" spans="1:12" ht="12.75">
      <c r="I23" s="316">
        <f>AVERAGE(I14:I22)</f>
        <v>0.47251602564102568</v>
      </c>
    </row>
    <row r="24" spans="1:12">
      <c r="I24" s="101"/>
    </row>
  </sheetData>
  <mergeCells count="24">
    <mergeCell ref="A1:A14"/>
    <mergeCell ref="D1:K4"/>
    <mergeCell ref="B5:L5"/>
    <mergeCell ref="B6:L6"/>
    <mergeCell ref="B9:L9"/>
    <mergeCell ref="B10:L10"/>
    <mergeCell ref="B11:B12"/>
    <mergeCell ref="C11:C12"/>
    <mergeCell ref="J11:J12"/>
    <mergeCell ref="B13:B22"/>
    <mergeCell ref="C13:C22"/>
    <mergeCell ref="D13:D22"/>
    <mergeCell ref="E15:E17"/>
    <mergeCell ref="E18:E21"/>
    <mergeCell ref="K11:K12"/>
    <mergeCell ref="B7:G7"/>
    <mergeCell ref="B8:H8"/>
    <mergeCell ref="B1:C4"/>
    <mergeCell ref="L11:L12"/>
    <mergeCell ref="E11:E12"/>
    <mergeCell ref="D11:D12"/>
    <mergeCell ref="F11:F12"/>
    <mergeCell ref="G11:G12"/>
    <mergeCell ref="H11:H12"/>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RP31"/>
  <sheetViews>
    <sheetView view="pageBreakPreview" topLeftCell="WRD8" zoomScale="80" zoomScaleNormal="90" zoomScaleSheetLayoutView="80" workbookViewId="0">
      <selection activeCell="WRM8" sqref="WRM1:WRM1048576"/>
    </sheetView>
  </sheetViews>
  <sheetFormatPr baseColWidth="10" defaultRowHeight="12"/>
  <cols>
    <col min="1" max="1" width="11.42578125" style="4"/>
    <col min="2" max="2" width="22.5703125" style="4" customWidth="1"/>
    <col min="3" max="3" width="25.85546875" style="4" customWidth="1"/>
    <col min="4" max="4" width="22.85546875" style="4" customWidth="1"/>
    <col min="5" max="5" width="33.7109375" style="4" customWidth="1"/>
    <col min="6" max="6" width="35.7109375" style="4" customWidth="1"/>
    <col min="7" max="7" width="29" style="4" customWidth="1"/>
    <col min="8" max="12" width="13.28515625" style="4" customWidth="1"/>
    <col min="13" max="13" width="11.7109375" style="4" customWidth="1"/>
    <col min="14" max="14" width="21.28515625" style="5" customWidth="1"/>
    <col min="15" max="15" width="23.7109375" style="4" customWidth="1"/>
    <col min="16" max="254" width="11.42578125" style="4"/>
    <col min="255" max="255" width="14.42578125" style="4" customWidth="1"/>
    <col min="256" max="256" width="22.140625" style="4" customWidth="1"/>
    <col min="257" max="257" width="16.85546875" style="4" customWidth="1"/>
    <col min="258" max="258" width="22.7109375" style="4" customWidth="1"/>
    <col min="259" max="259" width="20.28515625" style="4" customWidth="1"/>
    <col min="260" max="260" width="22.42578125" style="4" customWidth="1"/>
    <col min="261" max="261" width="25.42578125" style="4" customWidth="1"/>
    <col min="262" max="262" width="10" style="4" customWidth="1"/>
    <col min="263" max="263" width="15.28515625" style="4" customWidth="1"/>
    <col min="264" max="268" width="0" style="4" hidden="1" customWidth="1"/>
    <col min="269" max="269" width="13.85546875" style="4" customWidth="1"/>
    <col min="270" max="270" width="20.42578125" style="4" customWidth="1"/>
    <col min="271" max="317" width="11.42578125" style="4"/>
    <col min="318" max="318" width="11.42578125" style="4" customWidth="1"/>
    <col min="319" max="319" width="19" style="4" customWidth="1"/>
    <col min="320" max="320" width="20.140625" style="4" customWidth="1"/>
    <col min="321" max="321" width="32" style="4" customWidth="1"/>
    <col min="322" max="322" width="30.42578125" style="4" customWidth="1"/>
    <col min="323" max="323" width="20.7109375" style="4" customWidth="1"/>
    <col min="324" max="328" width="11.42578125" style="4"/>
    <col min="329" max="329" width="20" style="4" customWidth="1"/>
    <col min="330" max="330" width="26.5703125" style="4" customWidth="1"/>
    <col min="331" max="510" width="11.42578125" style="4"/>
    <col min="511" max="511" width="14.42578125" style="4" customWidth="1"/>
    <col min="512" max="512" width="22.140625" style="4" customWidth="1"/>
    <col min="513" max="513" width="16.85546875" style="4" customWidth="1"/>
    <col min="514" max="514" width="22.7109375" style="4" customWidth="1"/>
    <col min="515" max="515" width="20.28515625" style="4" customWidth="1"/>
    <col min="516" max="516" width="22.42578125" style="4" customWidth="1"/>
    <col min="517" max="517" width="25.42578125" style="4" customWidth="1"/>
    <col min="518" max="518" width="10" style="4" customWidth="1"/>
    <col min="519" max="519" width="15.28515625" style="4" customWidth="1"/>
    <col min="520" max="524" width="0" style="4" hidden="1" customWidth="1"/>
    <col min="525" max="525" width="13.85546875" style="4" customWidth="1"/>
    <col min="526" max="526" width="20.42578125" style="4" customWidth="1"/>
    <col min="527" max="766" width="11.42578125" style="4"/>
    <col min="767" max="767" width="14.42578125" style="4" customWidth="1"/>
    <col min="768" max="768" width="22.140625" style="4" customWidth="1"/>
    <col min="769" max="769" width="16.85546875" style="4" customWidth="1"/>
    <col min="770" max="770" width="22.7109375" style="4" customWidth="1"/>
    <col min="771" max="771" width="20.28515625" style="4" customWidth="1"/>
    <col min="772" max="772" width="22.42578125" style="4" customWidth="1"/>
    <col min="773" max="773" width="25.42578125" style="4" customWidth="1"/>
    <col min="774" max="774" width="10" style="4" customWidth="1"/>
    <col min="775" max="775" width="15.28515625" style="4" customWidth="1"/>
    <col min="776" max="780" width="0" style="4" hidden="1" customWidth="1"/>
    <col min="781" max="781" width="13.85546875" style="4" customWidth="1"/>
    <col min="782" max="782" width="20.42578125" style="4" customWidth="1"/>
    <col min="783" max="1022" width="11.42578125" style="4"/>
    <col min="1023" max="1023" width="14.42578125" style="4" customWidth="1"/>
    <col min="1024" max="1024" width="22.140625" style="4" customWidth="1"/>
    <col min="1025" max="1025" width="16.85546875" style="4" customWidth="1"/>
    <col min="1026" max="1026" width="22.7109375" style="4" customWidth="1"/>
    <col min="1027" max="1027" width="20.28515625" style="4" customWidth="1"/>
    <col min="1028" max="1028" width="22.42578125" style="4" customWidth="1"/>
    <col min="1029" max="1029" width="25.42578125" style="4" customWidth="1"/>
    <col min="1030" max="1030" width="10" style="4" customWidth="1"/>
    <col min="1031" max="1031" width="15.28515625" style="4" customWidth="1"/>
    <col min="1032" max="1036" width="0" style="4" hidden="1" customWidth="1"/>
    <col min="1037" max="1037" width="13.85546875" style="4" customWidth="1"/>
    <col min="1038" max="1038" width="20.42578125" style="4" customWidth="1"/>
    <col min="1039" max="1278" width="11.42578125" style="4"/>
    <col min="1279" max="1279" width="14.42578125" style="4" customWidth="1"/>
    <col min="1280" max="1280" width="22.140625" style="4" customWidth="1"/>
    <col min="1281" max="1281" width="16.85546875" style="4" customWidth="1"/>
    <col min="1282" max="1282" width="22.7109375" style="4" customWidth="1"/>
    <col min="1283" max="1283" width="20.28515625" style="4" customWidth="1"/>
    <col min="1284" max="1284" width="22.42578125" style="4" customWidth="1"/>
    <col min="1285" max="1285" width="25.42578125" style="4" customWidth="1"/>
    <col min="1286" max="1286" width="10" style="4" customWidth="1"/>
    <col min="1287" max="1287" width="15.28515625" style="4" customWidth="1"/>
    <col min="1288" max="1292" width="0" style="4" hidden="1" customWidth="1"/>
    <col min="1293" max="1293" width="13.85546875" style="4" customWidth="1"/>
    <col min="1294" max="1294" width="20.42578125" style="4" customWidth="1"/>
    <col min="1295" max="1534" width="11.42578125" style="4"/>
    <col min="1535" max="1535" width="14.42578125" style="4" customWidth="1"/>
    <col min="1536" max="1536" width="22.140625" style="4" customWidth="1"/>
    <col min="1537" max="1537" width="16.85546875" style="4" customWidth="1"/>
    <col min="1538" max="1538" width="22.7109375" style="4" customWidth="1"/>
    <col min="1539" max="1539" width="20.28515625" style="4" customWidth="1"/>
    <col min="1540" max="1540" width="22.42578125" style="4" customWidth="1"/>
    <col min="1541" max="1541" width="25.42578125" style="4" customWidth="1"/>
    <col min="1542" max="1542" width="10" style="4" customWidth="1"/>
    <col min="1543" max="1543" width="15.28515625" style="4" customWidth="1"/>
    <col min="1544" max="1548" width="0" style="4" hidden="1" customWidth="1"/>
    <col min="1549" max="1549" width="13.85546875" style="4" customWidth="1"/>
    <col min="1550" max="1550" width="20.42578125" style="4" customWidth="1"/>
    <col min="1551" max="1790" width="11.42578125" style="4"/>
    <col min="1791" max="1791" width="14.42578125" style="4" customWidth="1"/>
    <col min="1792" max="1792" width="22.140625" style="4" customWidth="1"/>
    <col min="1793" max="1793" width="16.85546875" style="4" customWidth="1"/>
    <col min="1794" max="1794" width="22.7109375" style="4" customWidth="1"/>
    <col min="1795" max="1795" width="20.28515625" style="4" customWidth="1"/>
    <col min="1796" max="1796" width="22.42578125" style="4" customWidth="1"/>
    <col min="1797" max="1797" width="25.42578125" style="4" customWidth="1"/>
    <col min="1798" max="1798" width="10" style="4" customWidth="1"/>
    <col min="1799" max="1799" width="15.28515625" style="4" customWidth="1"/>
    <col min="1800" max="1804" width="0" style="4" hidden="1" customWidth="1"/>
    <col min="1805" max="1805" width="13.85546875" style="4" customWidth="1"/>
    <col min="1806" max="1806" width="20.42578125" style="4" customWidth="1"/>
    <col min="1807" max="2046" width="11.42578125" style="4"/>
    <col min="2047" max="2047" width="14.42578125" style="4" customWidth="1"/>
    <col min="2048" max="2048" width="22.140625" style="4" customWidth="1"/>
    <col min="2049" max="2049" width="16.85546875" style="4" customWidth="1"/>
    <col min="2050" max="2050" width="22.7109375" style="4" customWidth="1"/>
    <col min="2051" max="2051" width="20.28515625" style="4" customWidth="1"/>
    <col min="2052" max="2052" width="22.42578125" style="4" customWidth="1"/>
    <col min="2053" max="2053" width="25.42578125" style="4" customWidth="1"/>
    <col min="2054" max="2054" width="10" style="4" customWidth="1"/>
    <col min="2055" max="2055" width="15.28515625" style="4" customWidth="1"/>
    <col min="2056" max="2060" width="0" style="4" hidden="1" customWidth="1"/>
    <col min="2061" max="2061" width="13.85546875" style="4" customWidth="1"/>
    <col min="2062" max="2062" width="20.42578125" style="4" customWidth="1"/>
    <col min="2063" max="2302" width="11.42578125" style="4"/>
    <col min="2303" max="2303" width="14.42578125" style="4" customWidth="1"/>
    <col min="2304" max="2304" width="22.140625" style="4" customWidth="1"/>
    <col min="2305" max="2305" width="16.85546875" style="4" customWidth="1"/>
    <col min="2306" max="2306" width="22.7109375" style="4" customWidth="1"/>
    <col min="2307" max="2307" width="20.28515625" style="4" customWidth="1"/>
    <col min="2308" max="2308" width="22.42578125" style="4" customWidth="1"/>
    <col min="2309" max="2309" width="25.42578125" style="4" customWidth="1"/>
    <col min="2310" max="2310" width="10" style="4" customWidth="1"/>
    <col min="2311" max="2311" width="15.28515625" style="4" customWidth="1"/>
    <col min="2312" max="2316" width="0" style="4" hidden="1" customWidth="1"/>
    <col min="2317" max="2317" width="13.85546875" style="4" customWidth="1"/>
    <col min="2318" max="2318" width="20.42578125" style="4" customWidth="1"/>
    <col min="2319" max="2558" width="11.42578125" style="4"/>
    <col min="2559" max="2559" width="14.42578125" style="4" customWidth="1"/>
    <col min="2560" max="2560" width="22.140625" style="4" customWidth="1"/>
    <col min="2561" max="2561" width="16.85546875" style="4" customWidth="1"/>
    <col min="2562" max="2562" width="22.7109375" style="4" customWidth="1"/>
    <col min="2563" max="2563" width="20.28515625" style="4" customWidth="1"/>
    <col min="2564" max="2564" width="22.42578125" style="4" customWidth="1"/>
    <col min="2565" max="2565" width="25.42578125" style="4" customWidth="1"/>
    <col min="2566" max="2566" width="10" style="4" customWidth="1"/>
    <col min="2567" max="2567" width="15.28515625" style="4" customWidth="1"/>
    <col min="2568" max="2572" width="0" style="4" hidden="1" customWidth="1"/>
    <col min="2573" max="2573" width="13.85546875" style="4" customWidth="1"/>
    <col min="2574" max="2574" width="20.42578125" style="4" customWidth="1"/>
    <col min="2575" max="2814" width="11.42578125" style="4"/>
    <col min="2815" max="2815" width="14.42578125" style="4" customWidth="1"/>
    <col min="2816" max="2816" width="22.140625" style="4" customWidth="1"/>
    <col min="2817" max="2817" width="16.85546875" style="4" customWidth="1"/>
    <col min="2818" max="2818" width="22.7109375" style="4" customWidth="1"/>
    <col min="2819" max="2819" width="20.28515625" style="4" customWidth="1"/>
    <col min="2820" max="2820" width="22.42578125" style="4" customWidth="1"/>
    <col min="2821" max="2821" width="25.42578125" style="4" customWidth="1"/>
    <col min="2822" max="2822" width="10" style="4" customWidth="1"/>
    <col min="2823" max="2823" width="15.28515625" style="4" customWidth="1"/>
    <col min="2824" max="2828" width="0" style="4" hidden="1" customWidth="1"/>
    <col min="2829" max="2829" width="13.85546875" style="4" customWidth="1"/>
    <col min="2830" max="2830" width="20.42578125" style="4" customWidth="1"/>
    <col min="2831" max="3070" width="11.42578125" style="4"/>
    <col min="3071" max="3071" width="14.42578125" style="4" customWidth="1"/>
    <col min="3072" max="3072" width="22.140625" style="4" customWidth="1"/>
    <col min="3073" max="3073" width="16.85546875" style="4" customWidth="1"/>
    <col min="3074" max="3074" width="22.7109375" style="4" customWidth="1"/>
    <col min="3075" max="3075" width="20.28515625" style="4" customWidth="1"/>
    <col min="3076" max="3076" width="22.42578125" style="4" customWidth="1"/>
    <col min="3077" max="3077" width="25.42578125" style="4" customWidth="1"/>
    <col min="3078" max="3078" width="10" style="4" customWidth="1"/>
    <col min="3079" max="3079" width="15.28515625" style="4" customWidth="1"/>
    <col min="3080" max="3084" width="0" style="4" hidden="1" customWidth="1"/>
    <col min="3085" max="3085" width="13.85546875" style="4" customWidth="1"/>
    <col min="3086" max="3086" width="20.42578125" style="4" customWidth="1"/>
    <col min="3087" max="3326" width="11.42578125" style="4"/>
    <col min="3327" max="3327" width="14.42578125" style="4" customWidth="1"/>
    <col min="3328" max="3328" width="22.140625" style="4" customWidth="1"/>
    <col min="3329" max="3329" width="16.85546875" style="4" customWidth="1"/>
    <col min="3330" max="3330" width="22.7109375" style="4" customWidth="1"/>
    <col min="3331" max="3331" width="20.28515625" style="4" customWidth="1"/>
    <col min="3332" max="3332" width="22.42578125" style="4" customWidth="1"/>
    <col min="3333" max="3333" width="25.42578125" style="4" customWidth="1"/>
    <col min="3334" max="3334" width="10" style="4" customWidth="1"/>
    <col min="3335" max="3335" width="15.28515625" style="4" customWidth="1"/>
    <col min="3336" max="3340" width="0" style="4" hidden="1" customWidth="1"/>
    <col min="3341" max="3341" width="13.85546875" style="4" customWidth="1"/>
    <col min="3342" max="3342" width="20.42578125" style="4" customWidth="1"/>
    <col min="3343" max="3582" width="11.42578125" style="4"/>
    <col min="3583" max="3583" width="14.42578125" style="4" customWidth="1"/>
    <col min="3584" max="3584" width="22.140625" style="4" customWidth="1"/>
    <col min="3585" max="3585" width="16.85546875" style="4" customWidth="1"/>
    <col min="3586" max="3586" width="22.7109375" style="4" customWidth="1"/>
    <col min="3587" max="3587" width="20.28515625" style="4" customWidth="1"/>
    <col min="3588" max="3588" width="22.42578125" style="4" customWidth="1"/>
    <col min="3589" max="3589" width="25.42578125" style="4" customWidth="1"/>
    <col min="3590" max="3590" width="10" style="4" customWidth="1"/>
    <col min="3591" max="3591" width="15.28515625" style="4" customWidth="1"/>
    <col min="3592" max="3596" width="0" style="4" hidden="1" customWidth="1"/>
    <col min="3597" max="3597" width="13.85546875" style="4" customWidth="1"/>
    <col min="3598" max="3598" width="20.42578125" style="4" customWidth="1"/>
    <col min="3599" max="3838" width="11.42578125" style="4"/>
    <col min="3839" max="3839" width="14.42578125" style="4" customWidth="1"/>
    <col min="3840" max="3840" width="22.140625" style="4" customWidth="1"/>
    <col min="3841" max="3841" width="16.85546875" style="4" customWidth="1"/>
    <col min="3842" max="3842" width="22.7109375" style="4" customWidth="1"/>
    <col min="3843" max="3843" width="20.28515625" style="4" customWidth="1"/>
    <col min="3844" max="3844" width="22.42578125" style="4" customWidth="1"/>
    <col min="3845" max="3845" width="25.42578125" style="4" customWidth="1"/>
    <col min="3846" max="3846" width="10" style="4" customWidth="1"/>
    <col min="3847" max="3847" width="15.28515625" style="4" customWidth="1"/>
    <col min="3848" max="3852" width="0" style="4" hidden="1" customWidth="1"/>
    <col min="3853" max="3853" width="13.85546875" style="4" customWidth="1"/>
    <col min="3854" max="3854" width="20.42578125" style="4" customWidth="1"/>
    <col min="3855" max="4094" width="11.42578125" style="4"/>
    <col min="4095" max="4095" width="14.42578125" style="4" customWidth="1"/>
    <col min="4096" max="4096" width="22.140625" style="4" customWidth="1"/>
    <col min="4097" max="4097" width="16.85546875" style="4" customWidth="1"/>
    <col min="4098" max="4098" width="22.7109375" style="4" customWidth="1"/>
    <col min="4099" max="4099" width="20.28515625" style="4" customWidth="1"/>
    <col min="4100" max="4100" width="22.42578125" style="4" customWidth="1"/>
    <col min="4101" max="4101" width="25.42578125" style="4" customWidth="1"/>
    <col min="4102" max="4102" width="10" style="4" customWidth="1"/>
    <col min="4103" max="4103" width="15.28515625" style="4" customWidth="1"/>
    <col min="4104" max="4108" width="0" style="4" hidden="1" customWidth="1"/>
    <col min="4109" max="4109" width="13.85546875" style="4" customWidth="1"/>
    <col min="4110" max="4110" width="20.42578125" style="4" customWidth="1"/>
    <col min="4111" max="4350" width="11.42578125" style="4"/>
    <col min="4351" max="4351" width="14.42578125" style="4" customWidth="1"/>
    <col min="4352" max="4352" width="22.140625" style="4" customWidth="1"/>
    <col min="4353" max="4353" width="16.85546875" style="4" customWidth="1"/>
    <col min="4354" max="4354" width="22.7109375" style="4" customWidth="1"/>
    <col min="4355" max="4355" width="20.28515625" style="4" customWidth="1"/>
    <col min="4356" max="4356" width="22.42578125" style="4" customWidth="1"/>
    <col min="4357" max="4357" width="25.42578125" style="4" customWidth="1"/>
    <col min="4358" max="4358" width="10" style="4" customWidth="1"/>
    <col min="4359" max="4359" width="15.28515625" style="4" customWidth="1"/>
    <col min="4360" max="4364" width="0" style="4" hidden="1" customWidth="1"/>
    <col min="4365" max="4365" width="13.85546875" style="4" customWidth="1"/>
    <col min="4366" max="4366" width="20.42578125" style="4" customWidth="1"/>
    <col min="4367" max="4606" width="11.42578125" style="4"/>
    <col min="4607" max="4607" width="14.42578125" style="4" customWidth="1"/>
    <col min="4608" max="4608" width="22.140625" style="4" customWidth="1"/>
    <col min="4609" max="4609" width="16.85546875" style="4" customWidth="1"/>
    <col min="4610" max="4610" width="22.7109375" style="4" customWidth="1"/>
    <col min="4611" max="4611" width="20.28515625" style="4" customWidth="1"/>
    <col min="4612" max="4612" width="22.42578125" style="4" customWidth="1"/>
    <col min="4613" max="4613" width="25.42578125" style="4" customWidth="1"/>
    <col min="4614" max="4614" width="10" style="4" customWidth="1"/>
    <col min="4615" max="4615" width="15.28515625" style="4" customWidth="1"/>
    <col min="4616" max="4620" width="0" style="4" hidden="1" customWidth="1"/>
    <col min="4621" max="4621" width="13.85546875" style="4" customWidth="1"/>
    <col min="4622" max="4622" width="20.42578125" style="4" customWidth="1"/>
    <col min="4623" max="4862" width="11.42578125" style="4"/>
    <col min="4863" max="4863" width="14.42578125" style="4" customWidth="1"/>
    <col min="4864" max="4864" width="22.140625" style="4" customWidth="1"/>
    <col min="4865" max="4865" width="16.85546875" style="4" customWidth="1"/>
    <col min="4866" max="4866" width="22.7109375" style="4" customWidth="1"/>
    <col min="4867" max="4867" width="20.28515625" style="4" customWidth="1"/>
    <col min="4868" max="4868" width="22.42578125" style="4" customWidth="1"/>
    <col min="4869" max="4869" width="25.42578125" style="4" customWidth="1"/>
    <col min="4870" max="4870" width="10" style="4" customWidth="1"/>
    <col min="4871" max="4871" width="15.28515625" style="4" customWidth="1"/>
    <col min="4872" max="4876" width="0" style="4" hidden="1" customWidth="1"/>
    <col min="4877" max="4877" width="13.85546875" style="4" customWidth="1"/>
    <col min="4878" max="4878" width="20.42578125" style="4" customWidth="1"/>
    <col min="4879" max="5118" width="11.42578125" style="4"/>
    <col min="5119" max="5119" width="14.42578125" style="4" customWidth="1"/>
    <col min="5120" max="5120" width="22.140625" style="4" customWidth="1"/>
    <col min="5121" max="5121" width="16.85546875" style="4" customWidth="1"/>
    <col min="5122" max="5122" width="22.7109375" style="4" customWidth="1"/>
    <col min="5123" max="5123" width="20.28515625" style="4" customWidth="1"/>
    <col min="5124" max="5124" width="22.42578125" style="4" customWidth="1"/>
    <col min="5125" max="5125" width="25.42578125" style="4" customWidth="1"/>
    <col min="5126" max="5126" width="10" style="4" customWidth="1"/>
    <col min="5127" max="5127" width="15.28515625" style="4" customWidth="1"/>
    <col min="5128" max="5132" width="0" style="4" hidden="1" customWidth="1"/>
    <col min="5133" max="5133" width="13.85546875" style="4" customWidth="1"/>
    <col min="5134" max="5134" width="20.42578125" style="4" customWidth="1"/>
    <col min="5135" max="5374" width="11.42578125" style="4"/>
    <col min="5375" max="5375" width="14.42578125" style="4" customWidth="1"/>
    <col min="5376" max="5376" width="22.140625" style="4" customWidth="1"/>
    <col min="5377" max="5377" width="16.85546875" style="4" customWidth="1"/>
    <col min="5378" max="5378" width="22.7109375" style="4" customWidth="1"/>
    <col min="5379" max="5379" width="20.28515625" style="4" customWidth="1"/>
    <col min="5380" max="5380" width="22.42578125" style="4" customWidth="1"/>
    <col min="5381" max="5381" width="25.42578125" style="4" customWidth="1"/>
    <col min="5382" max="5382" width="10" style="4" customWidth="1"/>
    <col min="5383" max="5383" width="15.28515625" style="4" customWidth="1"/>
    <col min="5384" max="5388" width="0" style="4" hidden="1" customWidth="1"/>
    <col min="5389" max="5389" width="13.85546875" style="4" customWidth="1"/>
    <col min="5390" max="5390" width="20.42578125" style="4" customWidth="1"/>
    <col min="5391" max="5630" width="11.42578125" style="4"/>
    <col min="5631" max="5631" width="14.42578125" style="4" customWidth="1"/>
    <col min="5632" max="5632" width="22.140625" style="4" customWidth="1"/>
    <col min="5633" max="5633" width="16.85546875" style="4" customWidth="1"/>
    <col min="5634" max="5634" width="22.7109375" style="4" customWidth="1"/>
    <col min="5635" max="5635" width="20.28515625" style="4" customWidth="1"/>
    <col min="5636" max="5636" width="22.42578125" style="4" customWidth="1"/>
    <col min="5637" max="5637" width="25.42578125" style="4" customWidth="1"/>
    <col min="5638" max="5638" width="10" style="4" customWidth="1"/>
    <col min="5639" max="5639" width="15.28515625" style="4" customWidth="1"/>
    <col min="5640" max="5644" width="0" style="4" hidden="1" customWidth="1"/>
    <col min="5645" max="5645" width="13.85546875" style="4" customWidth="1"/>
    <col min="5646" max="5646" width="20.42578125" style="4" customWidth="1"/>
    <col min="5647" max="5886" width="11.42578125" style="4"/>
    <col min="5887" max="5887" width="14.42578125" style="4" customWidth="1"/>
    <col min="5888" max="5888" width="22.140625" style="4" customWidth="1"/>
    <col min="5889" max="5889" width="16.85546875" style="4" customWidth="1"/>
    <col min="5890" max="5890" width="22.7109375" style="4" customWidth="1"/>
    <col min="5891" max="5891" width="20.28515625" style="4" customWidth="1"/>
    <col min="5892" max="5892" width="22.42578125" style="4" customWidth="1"/>
    <col min="5893" max="5893" width="25.42578125" style="4" customWidth="1"/>
    <col min="5894" max="5894" width="10" style="4" customWidth="1"/>
    <col min="5895" max="5895" width="15.28515625" style="4" customWidth="1"/>
    <col min="5896" max="5900" width="0" style="4" hidden="1" customWidth="1"/>
    <col min="5901" max="5901" width="13.85546875" style="4" customWidth="1"/>
    <col min="5902" max="5902" width="20.42578125" style="4" customWidth="1"/>
    <col min="5903" max="6142" width="11.42578125" style="4"/>
    <col min="6143" max="6143" width="14.42578125" style="4" customWidth="1"/>
    <col min="6144" max="6144" width="22.140625" style="4" customWidth="1"/>
    <col min="6145" max="6145" width="16.85546875" style="4" customWidth="1"/>
    <col min="6146" max="6146" width="22.7109375" style="4" customWidth="1"/>
    <col min="6147" max="6147" width="20.28515625" style="4" customWidth="1"/>
    <col min="6148" max="6148" width="22.42578125" style="4" customWidth="1"/>
    <col min="6149" max="6149" width="25.42578125" style="4" customWidth="1"/>
    <col min="6150" max="6150" width="10" style="4" customWidth="1"/>
    <col min="6151" max="6151" width="15.28515625" style="4" customWidth="1"/>
    <col min="6152" max="6156" width="0" style="4" hidden="1" customWidth="1"/>
    <col min="6157" max="6157" width="13.85546875" style="4" customWidth="1"/>
    <col min="6158" max="6158" width="20.42578125" style="4" customWidth="1"/>
    <col min="6159" max="6398" width="11.42578125" style="4"/>
    <col min="6399" max="6399" width="14.42578125" style="4" customWidth="1"/>
    <col min="6400" max="6400" width="22.140625" style="4" customWidth="1"/>
    <col min="6401" max="6401" width="16.85546875" style="4" customWidth="1"/>
    <col min="6402" max="6402" width="22.7109375" style="4" customWidth="1"/>
    <col min="6403" max="6403" width="20.28515625" style="4" customWidth="1"/>
    <col min="6404" max="6404" width="22.42578125" style="4" customWidth="1"/>
    <col min="6405" max="6405" width="25.42578125" style="4" customWidth="1"/>
    <col min="6406" max="6406" width="10" style="4" customWidth="1"/>
    <col min="6407" max="6407" width="15.28515625" style="4" customWidth="1"/>
    <col min="6408" max="6412" width="0" style="4" hidden="1" customWidth="1"/>
    <col min="6413" max="6413" width="13.85546875" style="4" customWidth="1"/>
    <col min="6414" max="6414" width="20.42578125" style="4" customWidth="1"/>
    <col min="6415" max="6654" width="11.42578125" style="4"/>
    <col min="6655" max="6655" width="14.42578125" style="4" customWidth="1"/>
    <col min="6656" max="6656" width="22.140625" style="4" customWidth="1"/>
    <col min="6657" max="6657" width="16.85546875" style="4" customWidth="1"/>
    <col min="6658" max="6658" width="22.7109375" style="4" customWidth="1"/>
    <col min="6659" max="6659" width="20.28515625" style="4" customWidth="1"/>
    <col min="6660" max="6660" width="22.42578125" style="4" customWidth="1"/>
    <col min="6661" max="6661" width="25.42578125" style="4" customWidth="1"/>
    <col min="6662" max="6662" width="10" style="4" customWidth="1"/>
    <col min="6663" max="6663" width="15.28515625" style="4" customWidth="1"/>
    <col min="6664" max="6668" width="0" style="4" hidden="1" customWidth="1"/>
    <col min="6669" max="6669" width="13.85546875" style="4" customWidth="1"/>
    <col min="6670" max="6670" width="20.42578125" style="4" customWidth="1"/>
    <col min="6671" max="6910" width="11.42578125" style="4"/>
    <col min="6911" max="6911" width="14.42578125" style="4" customWidth="1"/>
    <col min="6912" max="6912" width="22.140625" style="4" customWidth="1"/>
    <col min="6913" max="6913" width="16.85546875" style="4" customWidth="1"/>
    <col min="6914" max="6914" width="22.7109375" style="4" customWidth="1"/>
    <col min="6915" max="6915" width="20.28515625" style="4" customWidth="1"/>
    <col min="6916" max="6916" width="22.42578125" style="4" customWidth="1"/>
    <col min="6917" max="6917" width="25.42578125" style="4" customWidth="1"/>
    <col min="6918" max="6918" width="10" style="4" customWidth="1"/>
    <col min="6919" max="6919" width="15.28515625" style="4" customWidth="1"/>
    <col min="6920" max="6924" width="0" style="4" hidden="1" customWidth="1"/>
    <col min="6925" max="6925" width="13.85546875" style="4" customWidth="1"/>
    <col min="6926" max="6926" width="20.42578125" style="4" customWidth="1"/>
    <col min="6927" max="7166" width="11.42578125" style="4"/>
    <col min="7167" max="7167" width="14.42578125" style="4" customWidth="1"/>
    <col min="7168" max="7168" width="22.140625" style="4" customWidth="1"/>
    <col min="7169" max="7169" width="16.85546875" style="4" customWidth="1"/>
    <col min="7170" max="7170" width="22.7109375" style="4" customWidth="1"/>
    <col min="7171" max="7171" width="20.28515625" style="4" customWidth="1"/>
    <col min="7172" max="7172" width="22.42578125" style="4" customWidth="1"/>
    <col min="7173" max="7173" width="25.42578125" style="4" customWidth="1"/>
    <col min="7174" max="7174" width="10" style="4" customWidth="1"/>
    <col min="7175" max="7175" width="15.28515625" style="4" customWidth="1"/>
    <col min="7176" max="7180" width="0" style="4" hidden="1" customWidth="1"/>
    <col min="7181" max="7181" width="13.85546875" style="4" customWidth="1"/>
    <col min="7182" max="7182" width="20.42578125" style="4" customWidth="1"/>
    <col min="7183" max="7422" width="11.42578125" style="4"/>
    <col min="7423" max="7423" width="14.42578125" style="4" customWidth="1"/>
    <col min="7424" max="7424" width="22.140625" style="4" customWidth="1"/>
    <col min="7425" max="7425" width="16.85546875" style="4" customWidth="1"/>
    <col min="7426" max="7426" width="22.7109375" style="4" customWidth="1"/>
    <col min="7427" max="7427" width="20.28515625" style="4" customWidth="1"/>
    <col min="7428" max="7428" width="22.42578125" style="4" customWidth="1"/>
    <col min="7429" max="7429" width="25.42578125" style="4" customWidth="1"/>
    <col min="7430" max="7430" width="10" style="4" customWidth="1"/>
    <col min="7431" max="7431" width="15.28515625" style="4" customWidth="1"/>
    <col min="7432" max="7436" width="0" style="4" hidden="1" customWidth="1"/>
    <col min="7437" max="7437" width="13.85546875" style="4" customWidth="1"/>
    <col min="7438" max="7438" width="20.42578125" style="4" customWidth="1"/>
    <col min="7439" max="7678" width="11.42578125" style="4"/>
    <col min="7679" max="7679" width="14.42578125" style="4" customWidth="1"/>
    <col min="7680" max="7680" width="22.140625" style="4" customWidth="1"/>
    <col min="7681" max="7681" width="16.85546875" style="4" customWidth="1"/>
    <col min="7682" max="7682" width="22.7109375" style="4" customWidth="1"/>
    <col min="7683" max="7683" width="20.28515625" style="4" customWidth="1"/>
    <col min="7684" max="7684" width="22.42578125" style="4" customWidth="1"/>
    <col min="7685" max="7685" width="25.42578125" style="4" customWidth="1"/>
    <col min="7686" max="7686" width="10" style="4" customWidth="1"/>
    <col min="7687" max="7687" width="15.28515625" style="4" customWidth="1"/>
    <col min="7688" max="7692" width="0" style="4" hidden="1" customWidth="1"/>
    <col min="7693" max="7693" width="13.85546875" style="4" customWidth="1"/>
    <col min="7694" max="7694" width="20.42578125" style="4" customWidth="1"/>
    <col min="7695" max="7934" width="11.42578125" style="4"/>
    <col min="7935" max="7935" width="14.42578125" style="4" customWidth="1"/>
    <col min="7936" max="7936" width="22.140625" style="4" customWidth="1"/>
    <col min="7937" max="7937" width="16.85546875" style="4" customWidth="1"/>
    <col min="7938" max="7938" width="22.7109375" style="4" customWidth="1"/>
    <col min="7939" max="7939" width="20.28515625" style="4" customWidth="1"/>
    <col min="7940" max="7940" width="22.42578125" style="4" customWidth="1"/>
    <col min="7941" max="7941" width="25.42578125" style="4" customWidth="1"/>
    <col min="7942" max="7942" width="10" style="4" customWidth="1"/>
    <col min="7943" max="7943" width="15.28515625" style="4" customWidth="1"/>
    <col min="7944" max="7948" width="0" style="4" hidden="1" customWidth="1"/>
    <col min="7949" max="7949" width="13.85546875" style="4" customWidth="1"/>
    <col min="7950" max="7950" width="20.42578125" style="4" customWidth="1"/>
    <col min="7951" max="8190" width="11.42578125" style="4"/>
    <col min="8191" max="8191" width="14.42578125" style="4" customWidth="1"/>
    <col min="8192" max="8192" width="22.140625" style="4" customWidth="1"/>
    <col min="8193" max="8193" width="16.85546875" style="4" customWidth="1"/>
    <col min="8194" max="8194" width="22.7109375" style="4" customWidth="1"/>
    <col min="8195" max="8195" width="20.28515625" style="4" customWidth="1"/>
    <col min="8196" max="8196" width="22.42578125" style="4" customWidth="1"/>
    <col min="8197" max="8197" width="25.42578125" style="4" customWidth="1"/>
    <col min="8198" max="8198" width="10" style="4" customWidth="1"/>
    <col min="8199" max="8199" width="15.28515625" style="4" customWidth="1"/>
    <col min="8200" max="8204" width="0" style="4" hidden="1" customWidth="1"/>
    <col min="8205" max="8205" width="13.85546875" style="4" customWidth="1"/>
    <col min="8206" max="8206" width="20.42578125" style="4" customWidth="1"/>
    <col min="8207" max="8446" width="11.42578125" style="4"/>
    <col min="8447" max="8447" width="14.42578125" style="4" customWidth="1"/>
    <col min="8448" max="8448" width="22.140625" style="4" customWidth="1"/>
    <col min="8449" max="8449" width="16.85546875" style="4" customWidth="1"/>
    <col min="8450" max="8450" width="22.7109375" style="4" customWidth="1"/>
    <col min="8451" max="8451" width="20.28515625" style="4" customWidth="1"/>
    <col min="8452" max="8452" width="22.42578125" style="4" customWidth="1"/>
    <col min="8453" max="8453" width="25.42578125" style="4" customWidth="1"/>
    <col min="8454" max="8454" width="10" style="4" customWidth="1"/>
    <col min="8455" max="8455" width="15.28515625" style="4" customWidth="1"/>
    <col min="8456" max="8460" width="0" style="4" hidden="1" customWidth="1"/>
    <col min="8461" max="8461" width="13.85546875" style="4" customWidth="1"/>
    <col min="8462" max="8462" width="20.42578125" style="4" customWidth="1"/>
    <col min="8463" max="8702" width="11.42578125" style="4"/>
    <col min="8703" max="8703" width="14.42578125" style="4" customWidth="1"/>
    <col min="8704" max="8704" width="22.140625" style="4" customWidth="1"/>
    <col min="8705" max="8705" width="16.85546875" style="4" customWidth="1"/>
    <col min="8706" max="8706" width="22.7109375" style="4" customWidth="1"/>
    <col min="8707" max="8707" width="20.28515625" style="4" customWidth="1"/>
    <col min="8708" max="8708" width="22.42578125" style="4" customWidth="1"/>
    <col min="8709" max="8709" width="25.42578125" style="4" customWidth="1"/>
    <col min="8710" max="8710" width="10" style="4" customWidth="1"/>
    <col min="8711" max="8711" width="15.28515625" style="4" customWidth="1"/>
    <col min="8712" max="8716" width="0" style="4" hidden="1" customWidth="1"/>
    <col min="8717" max="8717" width="13.85546875" style="4" customWidth="1"/>
    <col min="8718" max="8718" width="20.42578125" style="4" customWidth="1"/>
    <col min="8719" max="8958" width="11.42578125" style="4"/>
    <col min="8959" max="8959" width="14.42578125" style="4" customWidth="1"/>
    <col min="8960" max="8960" width="22.140625" style="4" customWidth="1"/>
    <col min="8961" max="8961" width="16.85546875" style="4" customWidth="1"/>
    <col min="8962" max="8962" width="22.7109375" style="4" customWidth="1"/>
    <col min="8963" max="8963" width="20.28515625" style="4" customWidth="1"/>
    <col min="8964" max="8964" width="22.42578125" style="4" customWidth="1"/>
    <col min="8965" max="8965" width="25.42578125" style="4" customWidth="1"/>
    <col min="8966" max="8966" width="10" style="4" customWidth="1"/>
    <col min="8967" max="8967" width="15.28515625" style="4" customWidth="1"/>
    <col min="8968" max="8972" width="0" style="4" hidden="1" customWidth="1"/>
    <col min="8973" max="8973" width="13.85546875" style="4" customWidth="1"/>
    <col min="8974" max="8974" width="20.42578125" style="4" customWidth="1"/>
    <col min="8975" max="9214" width="11.42578125" style="4"/>
    <col min="9215" max="9215" width="14.42578125" style="4" customWidth="1"/>
    <col min="9216" max="9216" width="22.140625" style="4" customWidth="1"/>
    <col min="9217" max="9217" width="16.85546875" style="4" customWidth="1"/>
    <col min="9218" max="9218" width="22.7109375" style="4" customWidth="1"/>
    <col min="9219" max="9219" width="20.28515625" style="4" customWidth="1"/>
    <col min="9220" max="9220" width="22.42578125" style="4" customWidth="1"/>
    <col min="9221" max="9221" width="25.42578125" style="4" customWidth="1"/>
    <col min="9222" max="9222" width="10" style="4" customWidth="1"/>
    <col min="9223" max="9223" width="15.28515625" style="4" customWidth="1"/>
    <col min="9224" max="9228" width="0" style="4" hidden="1" customWidth="1"/>
    <col min="9229" max="9229" width="13.85546875" style="4" customWidth="1"/>
    <col min="9230" max="9230" width="20.42578125" style="4" customWidth="1"/>
    <col min="9231" max="9470" width="11.42578125" style="4"/>
    <col min="9471" max="9471" width="14.42578125" style="4" customWidth="1"/>
    <col min="9472" max="9472" width="22.140625" style="4" customWidth="1"/>
    <col min="9473" max="9473" width="16.85546875" style="4" customWidth="1"/>
    <col min="9474" max="9474" width="22.7109375" style="4" customWidth="1"/>
    <col min="9475" max="9475" width="20.28515625" style="4" customWidth="1"/>
    <col min="9476" max="9476" width="22.42578125" style="4" customWidth="1"/>
    <col min="9477" max="9477" width="25.42578125" style="4" customWidth="1"/>
    <col min="9478" max="9478" width="10" style="4" customWidth="1"/>
    <col min="9479" max="9479" width="15.28515625" style="4" customWidth="1"/>
    <col min="9480" max="9484" width="0" style="4" hidden="1" customWidth="1"/>
    <col min="9485" max="9485" width="13.85546875" style="4" customWidth="1"/>
    <col min="9486" max="9486" width="20.42578125" style="4" customWidth="1"/>
    <col min="9487" max="9726" width="11.42578125" style="4"/>
    <col min="9727" max="9727" width="14.42578125" style="4" customWidth="1"/>
    <col min="9728" max="9728" width="22.140625" style="4" customWidth="1"/>
    <col min="9729" max="9729" width="16.85546875" style="4" customWidth="1"/>
    <col min="9730" max="9730" width="22.7109375" style="4" customWidth="1"/>
    <col min="9731" max="9731" width="20.28515625" style="4" customWidth="1"/>
    <col min="9732" max="9732" width="22.42578125" style="4" customWidth="1"/>
    <col min="9733" max="9733" width="25.42578125" style="4" customWidth="1"/>
    <col min="9734" max="9734" width="10" style="4" customWidth="1"/>
    <col min="9735" max="9735" width="15.28515625" style="4" customWidth="1"/>
    <col min="9736" max="9740" width="0" style="4" hidden="1" customWidth="1"/>
    <col min="9741" max="9741" width="13.85546875" style="4" customWidth="1"/>
    <col min="9742" max="9742" width="20.42578125" style="4" customWidth="1"/>
    <col min="9743" max="9982" width="11.42578125" style="4"/>
    <col min="9983" max="9983" width="14.42578125" style="4" customWidth="1"/>
    <col min="9984" max="9984" width="22.140625" style="4" customWidth="1"/>
    <col min="9985" max="9985" width="16.85546875" style="4" customWidth="1"/>
    <col min="9986" max="9986" width="22.7109375" style="4" customWidth="1"/>
    <col min="9987" max="9987" width="20.28515625" style="4" customWidth="1"/>
    <col min="9988" max="9988" width="22.42578125" style="4" customWidth="1"/>
    <col min="9989" max="9989" width="25.42578125" style="4" customWidth="1"/>
    <col min="9990" max="9990" width="10" style="4" customWidth="1"/>
    <col min="9991" max="9991" width="15.28515625" style="4" customWidth="1"/>
    <col min="9992" max="9996" width="0" style="4" hidden="1" customWidth="1"/>
    <col min="9997" max="9997" width="13.85546875" style="4" customWidth="1"/>
    <col min="9998" max="9998" width="20.42578125" style="4" customWidth="1"/>
    <col min="9999" max="10238" width="11.42578125" style="4"/>
    <col min="10239" max="10239" width="14.42578125" style="4" customWidth="1"/>
    <col min="10240" max="10240" width="22.140625" style="4" customWidth="1"/>
    <col min="10241" max="10241" width="16.85546875" style="4" customWidth="1"/>
    <col min="10242" max="10242" width="22.7109375" style="4" customWidth="1"/>
    <col min="10243" max="10243" width="20.28515625" style="4" customWidth="1"/>
    <col min="10244" max="10244" width="22.42578125" style="4" customWidth="1"/>
    <col min="10245" max="10245" width="25.42578125" style="4" customWidth="1"/>
    <col min="10246" max="10246" width="10" style="4" customWidth="1"/>
    <col min="10247" max="10247" width="15.28515625" style="4" customWidth="1"/>
    <col min="10248" max="10252" width="0" style="4" hidden="1" customWidth="1"/>
    <col min="10253" max="10253" width="13.85546875" style="4" customWidth="1"/>
    <col min="10254" max="10254" width="20.42578125" style="4" customWidth="1"/>
    <col min="10255" max="10494" width="11.42578125" style="4"/>
    <col min="10495" max="10495" width="14.42578125" style="4" customWidth="1"/>
    <col min="10496" max="10496" width="22.140625" style="4" customWidth="1"/>
    <col min="10497" max="10497" width="16.85546875" style="4" customWidth="1"/>
    <col min="10498" max="10498" width="22.7109375" style="4" customWidth="1"/>
    <col min="10499" max="10499" width="20.28515625" style="4" customWidth="1"/>
    <col min="10500" max="10500" width="22.42578125" style="4" customWidth="1"/>
    <col min="10501" max="10501" width="25.42578125" style="4" customWidth="1"/>
    <col min="10502" max="10502" width="10" style="4" customWidth="1"/>
    <col min="10503" max="10503" width="15.28515625" style="4" customWidth="1"/>
    <col min="10504" max="10508" width="0" style="4" hidden="1" customWidth="1"/>
    <col min="10509" max="10509" width="13.85546875" style="4" customWidth="1"/>
    <col min="10510" max="10510" width="20.42578125" style="4" customWidth="1"/>
    <col min="10511" max="10750" width="11.42578125" style="4"/>
    <col min="10751" max="10751" width="14.42578125" style="4" customWidth="1"/>
    <col min="10752" max="10752" width="22.140625" style="4" customWidth="1"/>
    <col min="10753" max="10753" width="16.85546875" style="4" customWidth="1"/>
    <col min="10754" max="10754" width="22.7109375" style="4" customWidth="1"/>
    <col min="10755" max="10755" width="20.28515625" style="4" customWidth="1"/>
    <col min="10756" max="10756" width="22.42578125" style="4" customWidth="1"/>
    <col min="10757" max="10757" width="25.42578125" style="4" customWidth="1"/>
    <col min="10758" max="10758" width="10" style="4" customWidth="1"/>
    <col min="10759" max="10759" width="15.28515625" style="4" customWidth="1"/>
    <col min="10760" max="10764" width="0" style="4" hidden="1" customWidth="1"/>
    <col min="10765" max="10765" width="13.85546875" style="4" customWidth="1"/>
    <col min="10766" max="10766" width="20.42578125" style="4" customWidth="1"/>
    <col min="10767" max="11006" width="11.42578125" style="4"/>
    <col min="11007" max="11007" width="14.42578125" style="4" customWidth="1"/>
    <col min="11008" max="11008" width="22.140625" style="4" customWidth="1"/>
    <col min="11009" max="11009" width="16.85546875" style="4" customWidth="1"/>
    <col min="11010" max="11010" width="22.7109375" style="4" customWidth="1"/>
    <col min="11011" max="11011" width="20.28515625" style="4" customWidth="1"/>
    <col min="11012" max="11012" width="22.42578125" style="4" customWidth="1"/>
    <col min="11013" max="11013" width="25.42578125" style="4" customWidth="1"/>
    <col min="11014" max="11014" width="10" style="4" customWidth="1"/>
    <col min="11015" max="11015" width="15.28515625" style="4" customWidth="1"/>
    <col min="11016" max="11020" width="0" style="4" hidden="1" customWidth="1"/>
    <col min="11021" max="11021" width="13.85546875" style="4" customWidth="1"/>
    <col min="11022" max="11022" width="20.42578125" style="4" customWidth="1"/>
    <col min="11023" max="11262" width="11.42578125" style="4"/>
    <col min="11263" max="11263" width="14.42578125" style="4" customWidth="1"/>
    <col min="11264" max="11264" width="22.140625" style="4" customWidth="1"/>
    <col min="11265" max="11265" width="16.85546875" style="4" customWidth="1"/>
    <col min="11266" max="11266" width="22.7109375" style="4" customWidth="1"/>
    <col min="11267" max="11267" width="20.28515625" style="4" customWidth="1"/>
    <col min="11268" max="11268" width="22.42578125" style="4" customWidth="1"/>
    <col min="11269" max="11269" width="25.42578125" style="4" customWidth="1"/>
    <col min="11270" max="11270" width="10" style="4" customWidth="1"/>
    <col min="11271" max="11271" width="15.28515625" style="4" customWidth="1"/>
    <col min="11272" max="11276" width="0" style="4" hidden="1" customWidth="1"/>
    <col min="11277" max="11277" width="13.85546875" style="4" customWidth="1"/>
    <col min="11278" max="11278" width="20.42578125" style="4" customWidth="1"/>
    <col min="11279" max="11518" width="11.42578125" style="4"/>
    <col min="11519" max="11519" width="14.42578125" style="4" customWidth="1"/>
    <col min="11520" max="11520" width="22.140625" style="4" customWidth="1"/>
    <col min="11521" max="11521" width="16.85546875" style="4" customWidth="1"/>
    <col min="11522" max="11522" width="22.7109375" style="4" customWidth="1"/>
    <col min="11523" max="11523" width="20.28515625" style="4" customWidth="1"/>
    <col min="11524" max="11524" width="22.42578125" style="4" customWidth="1"/>
    <col min="11525" max="11525" width="25.42578125" style="4" customWidth="1"/>
    <col min="11526" max="11526" width="10" style="4" customWidth="1"/>
    <col min="11527" max="11527" width="15.28515625" style="4" customWidth="1"/>
    <col min="11528" max="11532" width="0" style="4" hidden="1" customWidth="1"/>
    <col min="11533" max="11533" width="13.85546875" style="4" customWidth="1"/>
    <col min="11534" max="11534" width="20.42578125" style="4" customWidth="1"/>
    <col min="11535" max="11774" width="11.42578125" style="4"/>
    <col min="11775" max="11775" width="14.42578125" style="4" customWidth="1"/>
    <col min="11776" max="11776" width="22.140625" style="4" customWidth="1"/>
    <col min="11777" max="11777" width="16.85546875" style="4" customWidth="1"/>
    <col min="11778" max="11778" width="22.7109375" style="4" customWidth="1"/>
    <col min="11779" max="11779" width="20.28515625" style="4" customWidth="1"/>
    <col min="11780" max="11780" width="22.42578125" style="4" customWidth="1"/>
    <col min="11781" max="11781" width="25.42578125" style="4" customWidth="1"/>
    <col min="11782" max="11782" width="10" style="4" customWidth="1"/>
    <col min="11783" max="11783" width="15.28515625" style="4" customWidth="1"/>
    <col min="11784" max="11788" width="0" style="4" hidden="1" customWidth="1"/>
    <col min="11789" max="11789" width="13.85546875" style="4" customWidth="1"/>
    <col min="11790" max="11790" width="20.42578125" style="4" customWidth="1"/>
    <col min="11791" max="12030" width="11.42578125" style="4"/>
    <col min="12031" max="12031" width="14.42578125" style="4" customWidth="1"/>
    <col min="12032" max="12032" width="22.140625" style="4" customWidth="1"/>
    <col min="12033" max="12033" width="16.85546875" style="4" customWidth="1"/>
    <col min="12034" max="12034" width="22.7109375" style="4" customWidth="1"/>
    <col min="12035" max="12035" width="20.28515625" style="4" customWidth="1"/>
    <col min="12036" max="12036" width="22.42578125" style="4" customWidth="1"/>
    <col min="12037" max="12037" width="25.42578125" style="4" customWidth="1"/>
    <col min="12038" max="12038" width="10" style="4" customWidth="1"/>
    <col min="12039" max="12039" width="15.28515625" style="4" customWidth="1"/>
    <col min="12040" max="12044" width="0" style="4" hidden="1" customWidth="1"/>
    <col min="12045" max="12045" width="13.85546875" style="4" customWidth="1"/>
    <col min="12046" max="12046" width="20.42578125" style="4" customWidth="1"/>
    <col min="12047" max="12286" width="11.42578125" style="4"/>
    <col min="12287" max="12287" width="14.42578125" style="4" customWidth="1"/>
    <col min="12288" max="12288" width="22.140625" style="4" customWidth="1"/>
    <col min="12289" max="12289" width="16.85546875" style="4" customWidth="1"/>
    <col min="12290" max="12290" width="22.7109375" style="4" customWidth="1"/>
    <col min="12291" max="12291" width="20.28515625" style="4" customWidth="1"/>
    <col min="12292" max="12292" width="22.42578125" style="4" customWidth="1"/>
    <col min="12293" max="12293" width="25.42578125" style="4" customWidth="1"/>
    <col min="12294" max="12294" width="10" style="4" customWidth="1"/>
    <col min="12295" max="12295" width="15.28515625" style="4" customWidth="1"/>
    <col min="12296" max="12300" width="0" style="4" hidden="1" customWidth="1"/>
    <col min="12301" max="12301" width="13.85546875" style="4" customWidth="1"/>
    <col min="12302" max="12302" width="20.42578125" style="4" customWidth="1"/>
    <col min="12303" max="12542" width="11.42578125" style="4"/>
    <col min="12543" max="12543" width="14.42578125" style="4" customWidth="1"/>
    <col min="12544" max="12544" width="22.140625" style="4" customWidth="1"/>
    <col min="12545" max="12545" width="16.85546875" style="4" customWidth="1"/>
    <col min="12546" max="12546" width="22.7109375" style="4" customWidth="1"/>
    <col min="12547" max="12547" width="20.28515625" style="4" customWidth="1"/>
    <col min="12548" max="12548" width="22.42578125" style="4" customWidth="1"/>
    <col min="12549" max="12549" width="25.42578125" style="4" customWidth="1"/>
    <col min="12550" max="12550" width="10" style="4" customWidth="1"/>
    <col min="12551" max="12551" width="15.28515625" style="4" customWidth="1"/>
    <col min="12552" max="12556" width="0" style="4" hidden="1" customWidth="1"/>
    <col min="12557" max="12557" width="13.85546875" style="4" customWidth="1"/>
    <col min="12558" max="12558" width="20.42578125" style="4" customWidth="1"/>
    <col min="12559" max="12798" width="11.42578125" style="4"/>
    <col min="12799" max="12799" width="14.42578125" style="4" customWidth="1"/>
    <col min="12800" max="12800" width="22.140625" style="4" customWidth="1"/>
    <col min="12801" max="12801" width="16.85546875" style="4" customWidth="1"/>
    <col min="12802" max="12802" width="22.7109375" style="4" customWidth="1"/>
    <col min="12803" max="12803" width="20.28515625" style="4" customWidth="1"/>
    <col min="12804" max="12804" width="22.42578125" style="4" customWidth="1"/>
    <col min="12805" max="12805" width="25.42578125" style="4" customWidth="1"/>
    <col min="12806" max="12806" width="10" style="4" customWidth="1"/>
    <col min="12807" max="12807" width="15.28515625" style="4" customWidth="1"/>
    <col min="12808" max="12812" width="0" style="4" hidden="1" customWidth="1"/>
    <col min="12813" max="12813" width="13.85546875" style="4" customWidth="1"/>
    <col min="12814" max="12814" width="20.42578125" style="4" customWidth="1"/>
    <col min="12815" max="13054" width="11.42578125" style="4"/>
    <col min="13055" max="13055" width="14.42578125" style="4" customWidth="1"/>
    <col min="13056" max="13056" width="22.140625" style="4" customWidth="1"/>
    <col min="13057" max="13057" width="16.85546875" style="4" customWidth="1"/>
    <col min="13058" max="13058" width="22.7109375" style="4" customWidth="1"/>
    <col min="13059" max="13059" width="20.28515625" style="4" customWidth="1"/>
    <col min="13060" max="13060" width="22.42578125" style="4" customWidth="1"/>
    <col min="13061" max="13061" width="25.42578125" style="4" customWidth="1"/>
    <col min="13062" max="13062" width="10" style="4" customWidth="1"/>
    <col min="13063" max="13063" width="15.28515625" style="4" customWidth="1"/>
    <col min="13064" max="13068" width="0" style="4" hidden="1" customWidth="1"/>
    <col min="13069" max="13069" width="13.85546875" style="4" customWidth="1"/>
    <col min="13070" max="13070" width="20.42578125" style="4" customWidth="1"/>
    <col min="13071" max="13310" width="11.42578125" style="4"/>
    <col min="13311" max="13311" width="14.42578125" style="4" customWidth="1"/>
    <col min="13312" max="13312" width="22.140625" style="4" customWidth="1"/>
    <col min="13313" max="13313" width="16.85546875" style="4" customWidth="1"/>
    <col min="13314" max="13314" width="22.7109375" style="4" customWidth="1"/>
    <col min="13315" max="13315" width="20.28515625" style="4" customWidth="1"/>
    <col min="13316" max="13316" width="22.42578125" style="4" customWidth="1"/>
    <col min="13317" max="13317" width="25.42578125" style="4" customWidth="1"/>
    <col min="13318" max="13318" width="10" style="4" customWidth="1"/>
    <col min="13319" max="13319" width="15.28515625" style="4" customWidth="1"/>
    <col min="13320" max="13324" width="0" style="4" hidden="1" customWidth="1"/>
    <col min="13325" max="13325" width="13.85546875" style="4" customWidth="1"/>
    <col min="13326" max="13326" width="20.42578125" style="4" customWidth="1"/>
    <col min="13327" max="13566" width="11.42578125" style="4"/>
    <col min="13567" max="13567" width="14.42578125" style="4" customWidth="1"/>
    <col min="13568" max="13568" width="22.140625" style="4" customWidth="1"/>
    <col min="13569" max="13569" width="16.85546875" style="4" customWidth="1"/>
    <col min="13570" max="13570" width="22.7109375" style="4" customWidth="1"/>
    <col min="13571" max="13571" width="20.28515625" style="4" customWidth="1"/>
    <col min="13572" max="13572" width="22.42578125" style="4" customWidth="1"/>
    <col min="13573" max="13573" width="25.42578125" style="4" customWidth="1"/>
    <col min="13574" max="13574" width="10" style="4" customWidth="1"/>
    <col min="13575" max="13575" width="15.28515625" style="4" customWidth="1"/>
    <col min="13576" max="13580" width="0" style="4" hidden="1" customWidth="1"/>
    <col min="13581" max="13581" width="13.85546875" style="4" customWidth="1"/>
    <col min="13582" max="13582" width="20.42578125" style="4" customWidth="1"/>
    <col min="13583" max="13822" width="11.42578125" style="4"/>
    <col min="13823" max="13823" width="14.42578125" style="4" customWidth="1"/>
    <col min="13824" max="13824" width="22.140625" style="4" customWidth="1"/>
    <col min="13825" max="13825" width="16.85546875" style="4" customWidth="1"/>
    <col min="13826" max="13826" width="22.7109375" style="4" customWidth="1"/>
    <col min="13827" max="13827" width="20.28515625" style="4" customWidth="1"/>
    <col min="13828" max="13828" width="22.42578125" style="4" customWidth="1"/>
    <col min="13829" max="13829" width="25.42578125" style="4" customWidth="1"/>
    <col min="13830" max="13830" width="10" style="4" customWidth="1"/>
    <col min="13831" max="13831" width="15.28515625" style="4" customWidth="1"/>
    <col min="13832" max="13836" width="0" style="4" hidden="1" customWidth="1"/>
    <col min="13837" max="13837" width="13.85546875" style="4" customWidth="1"/>
    <col min="13838" max="13838" width="20.42578125" style="4" customWidth="1"/>
    <col min="13839" max="14078" width="11.42578125" style="4"/>
    <col min="14079" max="14079" width="14.42578125" style="4" customWidth="1"/>
    <col min="14080" max="14080" width="22.140625" style="4" customWidth="1"/>
    <col min="14081" max="14081" width="16.85546875" style="4" customWidth="1"/>
    <col min="14082" max="14082" width="22.7109375" style="4" customWidth="1"/>
    <col min="14083" max="14083" width="20.28515625" style="4" customWidth="1"/>
    <col min="14084" max="14084" width="22.42578125" style="4" customWidth="1"/>
    <col min="14085" max="14085" width="25.42578125" style="4" customWidth="1"/>
    <col min="14086" max="14086" width="10" style="4" customWidth="1"/>
    <col min="14087" max="14087" width="15.28515625" style="4" customWidth="1"/>
    <col min="14088" max="14092" width="0" style="4" hidden="1" customWidth="1"/>
    <col min="14093" max="14093" width="13.85546875" style="4" customWidth="1"/>
    <col min="14094" max="14094" width="20.42578125" style="4" customWidth="1"/>
    <col min="14095" max="14334" width="11.42578125" style="4"/>
    <col min="14335" max="14335" width="14.42578125" style="4" customWidth="1"/>
    <col min="14336" max="14336" width="22.140625" style="4" customWidth="1"/>
    <col min="14337" max="14337" width="16.85546875" style="4" customWidth="1"/>
    <col min="14338" max="14338" width="22.7109375" style="4" customWidth="1"/>
    <col min="14339" max="14339" width="20.28515625" style="4" customWidth="1"/>
    <col min="14340" max="14340" width="22.42578125" style="4" customWidth="1"/>
    <col min="14341" max="14341" width="25.42578125" style="4" customWidth="1"/>
    <col min="14342" max="14342" width="10" style="4" customWidth="1"/>
    <col min="14343" max="14343" width="15.28515625" style="4" customWidth="1"/>
    <col min="14344" max="14348" width="0" style="4" hidden="1" customWidth="1"/>
    <col min="14349" max="14349" width="13.85546875" style="4" customWidth="1"/>
    <col min="14350" max="14350" width="20.42578125" style="4" customWidth="1"/>
    <col min="14351" max="14590" width="11.42578125" style="4"/>
    <col min="14591" max="14591" width="14.42578125" style="4" customWidth="1"/>
    <col min="14592" max="14592" width="22.140625" style="4" customWidth="1"/>
    <col min="14593" max="14593" width="16.85546875" style="4" customWidth="1"/>
    <col min="14594" max="14594" width="22.7109375" style="4" customWidth="1"/>
    <col min="14595" max="14595" width="20.28515625" style="4" customWidth="1"/>
    <col min="14596" max="14596" width="22.42578125" style="4" customWidth="1"/>
    <col min="14597" max="14597" width="25.42578125" style="4" customWidth="1"/>
    <col min="14598" max="14598" width="10" style="4" customWidth="1"/>
    <col min="14599" max="14599" width="15.28515625" style="4" customWidth="1"/>
    <col min="14600" max="14604" width="0" style="4" hidden="1" customWidth="1"/>
    <col min="14605" max="14605" width="13.85546875" style="4" customWidth="1"/>
    <col min="14606" max="14606" width="20.42578125" style="4" customWidth="1"/>
    <col min="14607" max="14846" width="11.42578125" style="4"/>
    <col min="14847" max="14847" width="14.42578125" style="4" customWidth="1"/>
    <col min="14848" max="14848" width="22.140625" style="4" customWidth="1"/>
    <col min="14849" max="14849" width="16.85546875" style="4" customWidth="1"/>
    <col min="14850" max="14850" width="22.7109375" style="4" customWidth="1"/>
    <col min="14851" max="14851" width="20.28515625" style="4" customWidth="1"/>
    <col min="14852" max="14852" width="22.42578125" style="4" customWidth="1"/>
    <col min="14853" max="14853" width="25.42578125" style="4" customWidth="1"/>
    <col min="14854" max="14854" width="10" style="4" customWidth="1"/>
    <col min="14855" max="14855" width="15.28515625" style="4" customWidth="1"/>
    <col min="14856" max="14860" width="0" style="4" hidden="1" customWidth="1"/>
    <col min="14861" max="14861" width="13.85546875" style="4" customWidth="1"/>
    <col min="14862" max="14862" width="20.42578125" style="4" customWidth="1"/>
    <col min="14863" max="15102" width="11.42578125" style="4"/>
    <col min="15103" max="15103" width="14.42578125" style="4" customWidth="1"/>
    <col min="15104" max="15104" width="22.140625" style="4" customWidth="1"/>
    <col min="15105" max="15105" width="16.85546875" style="4" customWidth="1"/>
    <col min="15106" max="15106" width="22.7109375" style="4" customWidth="1"/>
    <col min="15107" max="15107" width="20.28515625" style="4" customWidth="1"/>
    <col min="15108" max="15108" width="22.42578125" style="4" customWidth="1"/>
    <col min="15109" max="15109" width="25.42578125" style="4" customWidth="1"/>
    <col min="15110" max="15110" width="10" style="4" customWidth="1"/>
    <col min="15111" max="15111" width="15.28515625" style="4" customWidth="1"/>
    <col min="15112" max="15116" width="0" style="4" hidden="1" customWidth="1"/>
    <col min="15117" max="15117" width="13.85546875" style="4" customWidth="1"/>
    <col min="15118" max="15118" width="20.42578125" style="4" customWidth="1"/>
    <col min="15119" max="15358" width="11.42578125" style="4"/>
    <col min="15359" max="15359" width="14.42578125" style="4" customWidth="1"/>
    <col min="15360" max="15360" width="22.140625" style="4" customWidth="1"/>
    <col min="15361" max="15361" width="16.85546875" style="4" customWidth="1"/>
    <col min="15362" max="15362" width="22.7109375" style="4" customWidth="1"/>
    <col min="15363" max="15363" width="20.28515625" style="4" customWidth="1"/>
    <col min="15364" max="15364" width="22.42578125" style="4" customWidth="1"/>
    <col min="15365" max="15365" width="25.42578125" style="4" customWidth="1"/>
    <col min="15366" max="15366" width="10" style="4" customWidth="1"/>
    <col min="15367" max="15367" width="15.28515625" style="4" customWidth="1"/>
    <col min="15368" max="15372" width="0" style="4" hidden="1" customWidth="1"/>
    <col min="15373" max="15373" width="13.85546875" style="4" customWidth="1"/>
    <col min="15374" max="15374" width="20.42578125" style="4" customWidth="1"/>
    <col min="15375" max="15614" width="11.42578125" style="4"/>
    <col min="15615" max="15615" width="14.42578125" style="4" customWidth="1"/>
    <col min="15616" max="15616" width="22.140625" style="4" customWidth="1"/>
    <col min="15617" max="15617" width="16.85546875" style="4" customWidth="1"/>
    <col min="15618" max="15618" width="22.7109375" style="4" customWidth="1"/>
    <col min="15619" max="15619" width="20.28515625" style="4" customWidth="1"/>
    <col min="15620" max="15620" width="22.42578125" style="4" customWidth="1"/>
    <col min="15621" max="15621" width="25.42578125" style="4" customWidth="1"/>
    <col min="15622" max="15622" width="10" style="4" customWidth="1"/>
    <col min="15623" max="15623" width="15.28515625" style="4" customWidth="1"/>
    <col min="15624" max="15628" width="0" style="4" hidden="1" customWidth="1"/>
    <col min="15629" max="15629" width="13.85546875" style="4" customWidth="1"/>
    <col min="15630" max="15630" width="20.42578125" style="4" customWidth="1"/>
    <col min="15631" max="15870" width="11.42578125" style="4"/>
    <col min="15871" max="15871" width="14.42578125" style="4" customWidth="1"/>
    <col min="15872" max="15872" width="22.140625" style="4" customWidth="1"/>
    <col min="15873" max="15873" width="16.85546875" style="4" customWidth="1"/>
    <col min="15874" max="15874" width="22.7109375" style="4" customWidth="1"/>
    <col min="15875" max="15875" width="20.28515625" style="4" customWidth="1"/>
    <col min="15876" max="15876" width="22.42578125" style="4" customWidth="1"/>
    <col min="15877" max="15877" width="25.42578125" style="4" customWidth="1"/>
    <col min="15878" max="15878" width="10" style="4" customWidth="1"/>
    <col min="15879" max="15879" width="15.28515625" style="4" customWidth="1"/>
    <col min="15880" max="15884" width="0" style="4" hidden="1" customWidth="1"/>
    <col min="15885" max="15885" width="13.85546875" style="4" customWidth="1"/>
    <col min="15886" max="15886" width="20.42578125" style="4" customWidth="1"/>
    <col min="15887" max="16023" width="11.42578125" style="4"/>
    <col min="16024" max="16024" width="11.42578125" style="69"/>
    <col min="16025" max="16025" width="28.28515625" style="69" customWidth="1"/>
    <col min="16026" max="16026" width="29.85546875" style="4" customWidth="1"/>
    <col min="16027" max="16030" width="11.42578125" style="4"/>
    <col min="16031" max="16031" width="19.7109375" style="4" customWidth="1"/>
    <col min="16032" max="16124" width="11.42578125" style="4"/>
    <col min="16125" max="16125" width="14.42578125" style="4" customWidth="1"/>
    <col min="16126" max="16126" width="22.140625" style="4" customWidth="1"/>
    <col min="16127" max="16127" width="16.85546875" style="4" customWidth="1"/>
    <col min="16128" max="16128" width="22.7109375" style="4" customWidth="1"/>
    <col min="16129" max="16129" width="20.28515625" style="4" customWidth="1"/>
    <col min="16130" max="16130" width="22.42578125" style="4" customWidth="1"/>
    <col min="16131" max="16131" width="25.42578125" style="4" customWidth="1"/>
    <col min="16132" max="16132" width="10" style="4" customWidth="1"/>
    <col min="16133" max="16133" width="15.28515625" style="4" customWidth="1"/>
    <col min="16134" max="16138" width="0" style="4" hidden="1" customWidth="1"/>
    <col min="16139" max="16139" width="13.85546875" style="4" customWidth="1"/>
    <col min="16140" max="16140" width="20.42578125" style="4" customWidth="1"/>
    <col min="16141" max="16384" width="11.42578125" style="4"/>
  </cols>
  <sheetData>
    <row r="1" spans="1:330 16020:16032" s="1" customFormat="1" ht="21.75" customHeight="1">
      <c r="A1" s="400"/>
      <c r="B1" s="439"/>
      <c r="C1" s="440"/>
      <c r="D1" s="446" t="s">
        <v>16</v>
      </c>
      <c r="E1" s="447"/>
      <c r="F1" s="447"/>
      <c r="G1" s="447"/>
      <c r="H1" s="447"/>
      <c r="I1" s="447"/>
      <c r="J1" s="447"/>
      <c r="K1" s="447"/>
      <c r="L1" s="447"/>
      <c r="M1" s="447"/>
      <c r="N1" s="448"/>
      <c r="O1" s="6" t="s">
        <v>0</v>
      </c>
      <c r="LF1" s="439"/>
      <c r="LG1" s="440"/>
      <c r="LH1" s="446" t="s">
        <v>16</v>
      </c>
      <c r="LI1" s="447"/>
      <c r="LJ1" s="447"/>
      <c r="LK1" s="447"/>
      <c r="LL1" s="447"/>
      <c r="LM1" s="447"/>
      <c r="LN1" s="447"/>
      <c r="LO1" s="447"/>
      <c r="LP1" s="447"/>
      <c r="LQ1" s="448"/>
      <c r="LR1" s="6" t="s">
        <v>0</v>
      </c>
      <c r="WRD1" s="400"/>
      <c r="WRE1" s="439"/>
      <c r="WRF1" s="440"/>
      <c r="WRG1" s="446" t="s">
        <v>16</v>
      </c>
      <c r="WRH1" s="447"/>
      <c r="WRI1" s="447"/>
      <c r="WRJ1" s="447"/>
      <c r="WRK1" s="447"/>
      <c r="WRL1" s="447"/>
      <c r="WRM1" s="447"/>
      <c r="WRN1" s="448"/>
      <c r="WRO1" s="6" t="s">
        <v>0</v>
      </c>
    </row>
    <row r="2" spans="1:330 16020:16032" s="1" customFormat="1" ht="21.75" customHeight="1">
      <c r="A2" s="400"/>
      <c r="B2" s="441"/>
      <c r="C2" s="442"/>
      <c r="D2" s="449"/>
      <c r="E2" s="475"/>
      <c r="F2" s="475"/>
      <c r="G2" s="475"/>
      <c r="H2" s="475"/>
      <c r="I2" s="475"/>
      <c r="J2" s="475"/>
      <c r="K2" s="475"/>
      <c r="L2" s="475"/>
      <c r="M2" s="475"/>
      <c r="N2" s="450"/>
      <c r="O2" s="51" t="s">
        <v>254</v>
      </c>
      <c r="LF2" s="441"/>
      <c r="LG2" s="442"/>
      <c r="LH2" s="449"/>
      <c r="LI2" s="405"/>
      <c r="LJ2" s="405"/>
      <c r="LK2" s="405"/>
      <c r="LL2" s="405"/>
      <c r="LM2" s="405"/>
      <c r="LN2" s="405"/>
      <c r="LO2" s="405"/>
      <c r="LP2" s="405"/>
      <c r="LQ2" s="450"/>
      <c r="LR2" s="51" t="s">
        <v>254</v>
      </c>
      <c r="WRD2" s="400"/>
      <c r="WRE2" s="441"/>
      <c r="WRF2" s="442"/>
      <c r="WRG2" s="449"/>
      <c r="WRH2" s="405"/>
      <c r="WRI2" s="405"/>
      <c r="WRJ2" s="405"/>
      <c r="WRK2" s="405"/>
      <c r="WRL2" s="405"/>
      <c r="WRM2" s="405"/>
      <c r="WRN2" s="450"/>
      <c r="WRO2" s="51" t="s">
        <v>254</v>
      </c>
    </row>
    <row r="3" spans="1:330 16020:16032" s="1" customFormat="1" ht="21.75" customHeight="1">
      <c r="A3" s="400"/>
      <c r="B3" s="441"/>
      <c r="C3" s="442"/>
      <c r="D3" s="449"/>
      <c r="E3" s="475"/>
      <c r="F3" s="475"/>
      <c r="G3" s="475"/>
      <c r="H3" s="475"/>
      <c r="I3" s="475"/>
      <c r="J3" s="475"/>
      <c r="K3" s="475"/>
      <c r="L3" s="475"/>
      <c r="M3" s="475"/>
      <c r="N3" s="450"/>
      <c r="O3" s="6" t="s">
        <v>255</v>
      </c>
      <c r="LF3" s="441"/>
      <c r="LG3" s="442"/>
      <c r="LH3" s="449"/>
      <c r="LI3" s="405"/>
      <c r="LJ3" s="405"/>
      <c r="LK3" s="405"/>
      <c r="LL3" s="405"/>
      <c r="LM3" s="405"/>
      <c r="LN3" s="405"/>
      <c r="LO3" s="405"/>
      <c r="LP3" s="405"/>
      <c r="LQ3" s="450"/>
      <c r="LR3" s="6" t="s">
        <v>255</v>
      </c>
      <c r="WRD3" s="400"/>
      <c r="WRE3" s="441"/>
      <c r="WRF3" s="442"/>
      <c r="WRG3" s="449"/>
      <c r="WRH3" s="405"/>
      <c r="WRI3" s="405"/>
      <c r="WRJ3" s="405"/>
      <c r="WRK3" s="405"/>
      <c r="WRL3" s="405"/>
      <c r="WRM3" s="405"/>
      <c r="WRN3" s="450"/>
      <c r="WRO3" s="6" t="s">
        <v>255</v>
      </c>
    </row>
    <row r="4" spans="1:330 16020:16032" s="1" customFormat="1" ht="21.75" customHeight="1">
      <c r="A4" s="400"/>
      <c r="B4" s="443"/>
      <c r="C4" s="444"/>
      <c r="D4" s="451"/>
      <c r="E4" s="452"/>
      <c r="F4" s="452"/>
      <c r="G4" s="452"/>
      <c r="H4" s="452"/>
      <c r="I4" s="452"/>
      <c r="J4" s="452"/>
      <c r="K4" s="452"/>
      <c r="L4" s="452"/>
      <c r="M4" s="452"/>
      <c r="N4" s="453"/>
      <c r="O4" s="6" t="s">
        <v>1</v>
      </c>
      <c r="LF4" s="443"/>
      <c r="LG4" s="444"/>
      <c r="LH4" s="451"/>
      <c r="LI4" s="452"/>
      <c r="LJ4" s="452"/>
      <c r="LK4" s="452"/>
      <c r="LL4" s="452"/>
      <c r="LM4" s="452"/>
      <c r="LN4" s="452"/>
      <c r="LO4" s="452"/>
      <c r="LP4" s="452"/>
      <c r="LQ4" s="453"/>
      <c r="LR4" s="6" t="s">
        <v>1</v>
      </c>
      <c r="WRD4" s="400"/>
      <c r="WRE4" s="443"/>
      <c r="WRF4" s="444"/>
      <c r="WRG4" s="451"/>
      <c r="WRH4" s="452"/>
      <c r="WRI4" s="452"/>
      <c r="WRJ4" s="452"/>
      <c r="WRK4" s="452"/>
      <c r="WRL4" s="452"/>
      <c r="WRM4" s="452"/>
      <c r="WRN4" s="453"/>
      <c r="WRO4" s="6" t="s">
        <v>1</v>
      </c>
    </row>
    <row r="5" spans="1:330 16020:16032" s="1" customFormat="1" ht="28.5" customHeight="1">
      <c r="A5" s="400"/>
      <c r="B5" s="476"/>
      <c r="C5" s="476"/>
      <c r="D5" s="476"/>
      <c r="E5" s="476"/>
      <c r="F5" s="476"/>
      <c r="G5" s="476"/>
      <c r="H5" s="476"/>
      <c r="I5" s="476"/>
      <c r="J5" s="476"/>
      <c r="K5" s="476"/>
      <c r="L5" s="476"/>
      <c r="M5" s="476"/>
      <c r="N5" s="476"/>
      <c r="O5" s="476"/>
      <c r="LF5" s="407"/>
      <c r="LG5" s="407"/>
      <c r="LH5" s="407"/>
      <c r="LI5" s="407"/>
      <c r="LJ5" s="407"/>
      <c r="LK5" s="407"/>
      <c r="LL5" s="407"/>
      <c r="LM5" s="407"/>
      <c r="LN5" s="407"/>
      <c r="LO5" s="407"/>
      <c r="LP5" s="407"/>
      <c r="LQ5" s="407"/>
      <c r="LR5" s="407"/>
      <c r="WRD5" s="400"/>
      <c r="WRE5" s="407"/>
      <c r="WRF5" s="407"/>
      <c r="WRG5" s="407"/>
      <c r="WRH5" s="407"/>
      <c r="WRI5" s="407"/>
      <c r="WRJ5" s="407"/>
      <c r="WRK5" s="407"/>
      <c r="WRL5" s="407"/>
      <c r="WRM5" s="407"/>
      <c r="WRN5" s="407"/>
      <c r="WRO5" s="407"/>
    </row>
    <row r="6" spans="1:330 16020:16032" s="2" customFormat="1" ht="28.5" customHeight="1">
      <c r="A6" s="400"/>
      <c r="B6" s="477" t="s">
        <v>2</v>
      </c>
      <c r="C6" s="477"/>
      <c r="D6" s="477"/>
      <c r="E6" s="477"/>
      <c r="F6" s="477"/>
      <c r="G6" s="477"/>
      <c r="H6" s="477"/>
      <c r="I6" s="477"/>
      <c r="J6" s="477"/>
      <c r="K6" s="477"/>
      <c r="L6" s="477"/>
      <c r="M6" s="477"/>
      <c r="N6" s="477"/>
      <c r="O6" s="477"/>
      <c r="LF6" s="408" t="s">
        <v>2</v>
      </c>
      <c r="LG6" s="408"/>
      <c r="LH6" s="408"/>
      <c r="LI6" s="408"/>
      <c r="LJ6" s="408"/>
      <c r="LK6" s="408"/>
      <c r="LL6" s="408"/>
      <c r="LM6" s="408"/>
      <c r="LN6" s="408"/>
      <c r="LO6" s="408"/>
      <c r="LP6" s="408"/>
      <c r="LQ6" s="408"/>
      <c r="LR6" s="408"/>
      <c r="WRD6" s="400"/>
      <c r="WRE6" s="408" t="s">
        <v>2</v>
      </c>
      <c r="WRF6" s="408"/>
      <c r="WRG6" s="408"/>
      <c r="WRH6" s="408"/>
      <c r="WRI6" s="408"/>
      <c r="WRJ6" s="408"/>
      <c r="WRK6" s="408"/>
      <c r="WRL6" s="408"/>
      <c r="WRM6" s="408"/>
      <c r="WRN6" s="408"/>
      <c r="WRO6" s="408"/>
    </row>
    <row r="7" spans="1:330 16020:16032" s="2" customFormat="1" ht="28.5" customHeight="1">
      <c r="A7" s="400"/>
      <c r="B7" s="477" t="s">
        <v>8</v>
      </c>
      <c r="C7" s="477"/>
      <c r="D7" s="477"/>
      <c r="E7" s="477"/>
      <c r="F7" s="477"/>
      <c r="G7" s="477"/>
      <c r="H7" s="8"/>
      <c r="I7" s="156"/>
      <c r="J7" s="156"/>
      <c r="K7" s="156"/>
      <c r="L7" s="156"/>
      <c r="M7" s="8"/>
      <c r="N7" s="8"/>
      <c r="O7" s="8"/>
      <c r="LF7" s="408" t="s">
        <v>8</v>
      </c>
      <c r="LG7" s="408"/>
      <c r="LH7" s="408"/>
      <c r="LI7" s="408"/>
      <c r="LJ7" s="408"/>
      <c r="LK7" s="408"/>
      <c r="LL7" s="157"/>
      <c r="LM7" s="157"/>
      <c r="LN7" s="157"/>
      <c r="LO7" s="157"/>
      <c r="LP7" s="157"/>
      <c r="LQ7" s="157"/>
      <c r="LR7" s="157"/>
      <c r="WRD7" s="400"/>
      <c r="WRE7" s="408" t="s">
        <v>8</v>
      </c>
      <c r="WRF7" s="408"/>
      <c r="WRG7" s="408"/>
      <c r="WRH7" s="408"/>
      <c r="WRI7" s="408"/>
      <c r="WRJ7" s="408"/>
      <c r="WRK7" s="305"/>
      <c r="WRL7" s="305"/>
      <c r="WRM7" s="305"/>
      <c r="WRN7" s="305"/>
      <c r="WRO7" s="305"/>
    </row>
    <row r="8" spans="1:330 16020:16032" s="2" customFormat="1" ht="28.5" customHeight="1">
      <c r="A8" s="400"/>
      <c r="B8" s="477" t="s">
        <v>3</v>
      </c>
      <c r="C8" s="477"/>
      <c r="D8" s="477"/>
      <c r="E8" s="477"/>
      <c r="F8" s="477"/>
      <c r="G8" s="477"/>
      <c r="H8" s="477"/>
      <c r="I8" s="156"/>
      <c r="J8" s="156"/>
      <c r="K8" s="156"/>
      <c r="L8" s="156"/>
      <c r="M8" s="8"/>
      <c r="N8" s="8"/>
      <c r="O8" s="8"/>
      <c r="LF8" s="408" t="s">
        <v>3</v>
      </c>
      <c r="LG8" s="408"/>
      <c r="LH8" s="408"/>
      <c r="LI8" s="408"/>
      <c r="LJ8" s="408"/>
      <c r="LK8" s="408"/>
      <c r="LL8" s="408"/>
      <c r="LM8" s="157"/>
      <c r="LN8" s="157"/>
      <c r="LO8" s="157"/>
      <c r="LP8" s="157"/>
      <c r="LQ8" s="157"/>
      <c r="LR8" s="157"/>
      <c r="WRD8" s="400"/>
      <c r="WRE8" s="408" t="s">
        <v>3</v>
      </c>
      <c r="WRF8" s="408"/>
      <c r="WRG8" s="408"/>
      <c r="WRH8" s="408"/>
      <c r="WRI8" s="408"/>
      <c r="WRJ8" s="408"/>
      <c r="WRK8" s="408"/>
      <c r="WRL8" s="305"/>
      <c r="WRM8" s="305"/>
      <c r="WRN8" s="305"/>
      <c r="WRO8" s="305"/>
    </row>
    <row r="9" spans="1:330 16020:16032" s="1" customFormat="1" ht="28.5" customHeight="1">
      <c r="A9" s="400"/>
      <c r="B9" s="408" t="s">
        <v>394</v>
      </c>
      <c r="C9" s="408"/>
      <c r="D9" s="408"/>
      <c r="E9" s="408"/>
      <c r="F9" s="408"/>
      <c r="G9" s="408"/>
      <c r="H9" s="408"/>
      <c r="I9" s="408"/>
      <c r="J9" s="408"/>
      <c r="K9" s="408"/>
      <c r="L9" s="408"/>
      <c r="M9" s="408"/>
      <c r="N9" s="408"/>
      <c r="O9" s="408"/>
      <c r="LF9" s="408" t="s">
        <v>394</v>
      </c>
      <c r="LG9" s="408"/>
      <c r="LH9" s="408"/>
      <c r="LI9" s="408"/>
      <c r="LJ9" s="408"/>
      <c r="LK9" s="408"/>
      <c r="LL9" s="408"/>
      <c r="LM9" s="408"/>
      <c r="LN9" s="408"/>
      <c r="LO9" s="408"/>
      <c r="LP9" s="408"/>
      <c r="LQ9" s="408"/>
      <c r="LR9" s="408"/>
      <c r="WRD9" s="400"/>
      <c r="WRE9" s="408" t="s">
        <v>394</v>
      </c>
      <c r="WRF9" s="408"/>
      <c r="WRG9" s="408"/>
      <c r="WRH9" s="408"/>
      <c r="WRI9" s="408"/>
      <c r="WRJ9" s="408"/>
      <c r="WRK9" s="408"/>
      <c r="WRL9" s="408"/>
      <c r="WRM9" s="408"/>
      <c r="WRN9" s="408"/>
      <c r="WRO9" s="408"/>
    </row>
    <row r="10" spans="1:330 16020:16032" s="1" customFormat="1" ht="28.5" customHeight="1" thickBot="1">
      <c r="A10" s="400"/>
      <c r="B10" s="476"/>
      <c r="C10" s="476"/>
      <c r="D10" s="476"/>
      <c r="E10" s="476"/>
      <c r="F10" s="476"/>
      <c r="G10" s="476"/>
      <c r="H10" s="476"/>
      <c r="I10" s="476"/>
      <c r="J10" s="476"/>
      <c r="K10" s="476"/>
      <c r="L10" s="476"/>
      <c r="M10" s="476"/>
      <c r="N10" s="476"/>
      <c r="O10" s="476"/>
      <c r="LF10" s="407"/>
      <c r="LG10" s="407"/>
      <c r="LH10" s="407"/>
      <c r="LI10" s="407"/>
      <c r="LJ10" s="407"/>
      <c r="LK10" s="407"/>
      <c r="LL10" s="407"/>
      <c r="LM10" s="407"/>
      <c r="LN10" s="407"/>
      <c r="LO10" s="407"/>
      <c r="LP10" s="407"/>
      <c r="LQ10" s="407"/>
      <c r="LR10" s="407"/>
      <c r="WRD10" s="400"/>
      <c r="WRE10" s="407"/>
      <c r="WRF10" s="407"/>
      <c r="WRG10" s="407"/>
      <c r="WRH10" s="407"/>
      <c r="WRI10" s="407"/>
      <c r="WRJ10" s="407"/>
      <c r="WRK10" s="407"/>
      <c r="WRL10" s="407"/>
      <c r="WRM10" s="407"/>
      <c r="WRN10" s="407"/>
      <c r="WRO10" s="407"/>
    </row>
    <row r="11" spans="1:330 16020:16032" s="1" customFormat="1" ht="28.5" customHeight="1" thickBot="1">
      <c r="A11" s="400"/>
      <c r="B11" s="409" t="s">
        <v>62</v>
      </c>
      <c r="C11" s="455" t="s">
        <v>63</v>
      </c>
      <c r="D11" s="411" t="s">
        <v>4</v>
      </c>
      <c r="E11" s="411" t="s">
        <v>41</v>
      </c>
      <c r="F11" s="411" t="s">
        <v>5</v>
      </c>
      <c r="G11" s="411" t="s">
        <v>14</v>
      </c>
      <c r="H11" s="411" t="s">
        <v>6</v>
      </c>
      <c r="I11" s="414" t="s">
        <v>447</v>
      </c>
      <c r="J11" s="415"/>
      <c r="K11" s="415"/>
      <c r="L11" s="479"/>
      <c r="M11" s="416" t="s">
        <v>12</v>
      </c>
      <c r="N11" s="418" t="s">
        <v>13</v>
      </c>
      <c r="O11" s="421" t="s">
        <v>11</v>
      </c>
      <c r="LF11" s="409" t="s">
        <v>62</v>
      </c>
      <c r="LG11" s="455" t="s">
        <v>63</v>
      </c>
      <c r="LH11" s="411" t="s">
        <v>4</v>
      </c>
      <c r="LI11" s="411" t="s">
        <v>41</v>
      </c>
      <c r="LJ11" s="411" t="s">
        <v>5</v>
      </c>
      <c r="LK11" s="411" t="s">
        <v>14</v>
      </c>
      <c r="LL11" s="411" t="s">
        <v>6</v>
      </c>
      <c r="LM11" s="462" t="s">
        <v>447</v>
      </c>
      <c r="LN11" s="463"/>
      <c r="LO11" s="463"/>
      <c r="LP11" s="478"/>
      <c r="LQ11" s="418" t="s">
        <v>13</v>
      </c>
      <c r="LR11" s="421" t="s">
        <v>11</v>
      </c>
      <c r="WRD11" s="400"/>
      <c r="WRE11" s="409" t="s">
        <v>62</v>
      </c>
      <c r="WRF11" s="455" t="s">
        <v>63</v>
      </c>
      <c r="WRG11" s="411" t="s">
        <v>4</v>
      </c>
      <c r="WRH11" s="467" t="s">
        <v>41</v>
      </c>
      <c r="WRI11" s="467" t="s">
        <v>5</v>
      </c>
      <c r="WRJ11" s="411" t="s">
        <v>14</v>
      </c>
      <c r="WRK11" s="411" t="s">
        <v>6</v>
      </c>
      <c r="WRL11" s="392" t="s">
        <v>447</v>
      </c>
      <c r="WRM11" s="418" t="s">
        <v>12</v>
      </c>
      <c r="WRN11" s="418" t="s">
        <v>13</v>
      </c>
      <c r="WRO11" s="421" t="s">
        <v>11</v>
      </c>
    </row>
    <row r="12" spans="1:330 16020:16032" s="3" customFormat="1" ht="28.5" customHeight="1" thickBot="1">
      <c r="A12" s="400"/>
      <c r="B12" s="454"/>
      <c r="C12" s="456"/>
      <c r="D12" s="413"/>
      <c r="E12" s="413"/>
      <c r="F12" s="413"/>
      <c r="G12" s="413"/>
      <c r="H12" s="413"/>
      <c r="I12" s="154" t="s">
        <v>449</v>
      </c>
      <c r="J12" s="154" t="s">
        <v>450</v>
      </c>
      <c r="K12" s="154" t="s">
        <v>452</v>
      </c>
      <c r="L12" s="154" t="s">
        <v>451</v>
      </c>
      <c r="M12" s="417"/>
      <c r="N12" s="419"/>
      <c r="O12" s="445"/>
      <c r="LF12" s="454"/>
      <c r="LG12" s="456"/>
      <c r="LH12" s="413"/>
      <c r="LI12" s="413"/>
      <c r="LJ12" s="413"/>
      <c r="LK12" s="413"/>
      <c r="LL12" s="413"/>
      <c r="LM12" s="155" t="s">
        <v>449</v>
      </c>
      <c r="LN12" s="155" t="s">
        <v>450</v>
      </c>
      <c r="LO12" s="155" t="s">
        <v>451</v>
      </c>
      <c r="LP12" s="155" t="s">
        <v>452</v>
      </c>
      <c r="LQ12" s="419"/>
      <c r="LR12" s="445"/>
      <c r="WRD12" s="400"/>
      <c r="WRE12" s="454"/>
      <c r="WRF12" s="456"/>
      <c r="WRG12" s="413"/>
      <c r="WRH12" s="468"/>
      <c r="WRI12" s="468"/>
      <c r="WRJ12" s="413"/>
      <c r="WRK12" s="413"/>
      <c r="WRL12" s="306" t="s">
        <v>449</v>
      </c>
      <c r="WRM12" s="419"/>
      <c r="WRN12" s="419"/>
      <c r="WRO12" s="445"/>
    </row>
    <row r="13" spans="1:330 16020:16032" s="7" customFormat="1" ht="53.25" customHeight="1">
      <c r="A13" s="400"/>
      <c r="B13" s="434" t="s">
        <v>69</v>
      </c>
      <c r="C13" s="470" t="s">
        <v>393</v>
      </c>
      <c r="D13" s="471" t="s">
        <v>105</v>
      </c>
      <c r="E13" s="281" t="s">
        <v>186</v>
      </c>
      <c r="F13" s="282" t="s">
        <v>47</v>
      </c>
      <c r="G13" s="283" t="s">
        <v>189</v>
      </c>
      <c r="H13" s="284">
        <v>6</v>
      </c>
      <c r="I13" s="285">
        <f>2/6</f>
        <v>0.33333333333333331</v>
      </c>
      <c r="J13" s="207">
        <f>2/6</f>
        <v>0.33333333333333331</v>
      </c>
      <c r="K13" s="285"/>
      <c r="L13" s="284"/>
      <c r="M13" s="286">
        <v>43466</v>
      </c>
      <c r="N13" s="287">
        <v>43830</v>
      </c>
      <c r="O13" s="217" t="s">
        <v>190</v>
      </c>
      <c r="LF13" s="434" t="s">
        <v>69</v>
      </c>
      <c r="LG13" s="434" t="s">
        <v>393</v>
      </c>
      <c r="LH13" s="434" t="s">
        <v>105</v>
      </c>
      <c r="LI13" s="9" t="s">
        <v>186</v>
      </c>
      <c r="LJ13" s="9" t="s">
        <v>47</v>
      </c>
      <c r="LK13" s="165" t="s">
        <v>189</v>
      </c>
      <c r="LL13" s="166">
        <v>6</v>
      </c>
      <c r="LM13" s="40">
        <f>2/6</f>
        <v>0.33333333333333331</v>
      </c>
      <c r="LN13" s="166"/>
      <c r="LO13" s="166"/>
      <c r="LP13" s="36">
        <v>43466</v>
      </c>
      <c r="LQ13" s="37">
        <v>43830</v>
      </c>
      <c r="LR13" s="159" t="s">
        <v>190</v>
      </c>
      <c r="WRD13" s="400"/>
      <c r="WRE13" s="434" t="s">
        <v>69</v>
      </c>
      <c r="WRF13" s="434" t="s">
        <v>393</v>
      </c>
      <c r="WRG13" s="434" t="s">
        <v>105</v>
      </c>
      <c r="WRH13" s="232" t="s">
        <v>186</v>
      </c>
      <c r="WRI13" s="232" t="s">
        <v>47</v>
      </c>
      <c r="WRJ13" s="165" t="s">
        <v>189</v>
      </c>
      <c r="WRK13" s="166">
        <v>6</v>
      </c>
      <c r="WRL13" s="15">
        <f>2/6</f>
        <v>0.33333333333333331</v>
      </c>
      <c r="WRM13" s="227">
        <v>43466</v>
      </c>
      <c r="WRN13" s="228">
        <v>43830</v>
      </c>
      <c r="WRO13" s="307" t="s">
        <v>190</v>
      </c>
      <c r="WRP13" s="82"/>
    </row>
    <row r="14" spans="1:330 16020:16032" s="7" customFormat="1" ht="36.75" customHeight="1">
      <c r="A14" s="400"/>
      <c r="B14" s="434"/>
      <c r="C14" s="470"/>
      <c r="D14" s="472"/>
      <c r="E14" s="469" t="s">
        <v>187</v>
      </c>
      <c r="F14" s="83" t="s">
        <v>50</v>
      </c>
      <c r="G14" s="11" t="s">
        <v>191</v>
      </c>
      <c r="H14" s="43">
        <v>2</v>
      </c>
      <c r="I14" s="107" t="s">
        <v>444</v>
      </c>
      <c r="J14" s="201">
        <f>1/2</f>
        <v>0.5</v>
      </c>
      <c r="K14" s="107"/>
      <c r="L14" s="43"/>
      <c r="M14" s="63">
        <v>43556</v>
      </c>
      <c r="N14" s="64">
        <v>43646</v>
      </c>
      <c r="O14" s="153" t="s">
        <v>193</v>
      </c>
      <c r="LF14" s="434"/>
      <c r="LG14" s="434"/>
      <c r="LH14" s="434"/>
      <c r="LI14" s="436" t="s">
        <v>187</v>
      </c>
      <c r="LJ14" s="9" t="s">
        <v>50</v>
      </c>
      <c r="LK14" s="165" t="s">
        <v>191</v>
      </c>
      <c r="LL14" s="167">
        <v>2</v>
      </c>
      <c r="LM14" s="107" t="s">
        <v>444</v>
      </c>
      <c r="LN14" s="167"/>
      <c r="LO14" s="167"/>
      <c r="LP14" s="36">
        <v>43556</v>
      </c>
      <c r="LQ14" s="37">
        <v>43646</v>
      </c>
      <c r="LR14" s="159" t="s">
        <v>193</v>
      </c>
      <c r="WRD14" s="400"/>
      <c r="WRE14" s="434"/>
      <c r="WRF14" s="434"/>
      <c r="WRG14" s="434"/>
      <c r="WRH14" s="464" t="s">
        <v>187</v>
      </c>
      <c r="WRI14" s="232" t="s">
        <v>50</v>
      </c>
      <c r="WRJ14" s="165" t="s">
        <v>191</v>
      </c>
      <c r="WRK14" s="167">
        <v>2</v>
      </c>
      <c r="WRL14" s="384" t="s">
        <v>444</v>
      </c>
      <c r="WRM14" s="227">
        <v>43556</v>
      </c>
      <c r="WRN14" s="228">
        <v>43646</v>
      </c>
      <c r="WRO14" s="307" t="s">
        <v>193</v>
      </c>
      <c r="WRP14" s="308"/>
    </row>
    <row r="15" spans="1:330 16020:16032" s="31" customFormat="1" ht="38.25" customHeight="1">
      <c r="A15" s="400"/>
      <c r="B15" s="434"/>
      <c r="C15" s="470"/>
      <c r="D15" s="472"/>
      <c r="E15" s="469"/>
      <c r="F15" s="224" t="s">
        <v>192</v>
      </c>
      <c r="G15" s="11" t="s">
        <v>196</v>
      </c>
      <c r="H15" s="12">
        <v>4</v>
      </c>
      <c r="I15" s="107" t="s">
        <v>456</v>
      </c>
      <c r="J15" s="201">
        <f>1/4</f>
        <v>0.25</v>
      </c>
      <c r="K15" s="107"/>
      <c r="L15" s="12"/>
      <c r="M15" s="84">
        <v>43556</v>
      </c>
      <c r="N15" s="85">
        <v>43861</v>
      </c>
      <c r="O15" s="153" t="s">
        <v>190</v>
      </c>
      <c r="LF15" s="434"/>
      <c r="LG15" s="434"/>
      <c r="LH15" s="434"/>
      <c r="LI15" s="436"/>
      <c r="LJ15" s="9" t="s">
        <v>192</v>
      </c>
      <c r="LK15" s="165" t="s">
        <v>196</v>
      </c>
      <c r="LL15" s="56">
        <v>4</v>
      </c>
      <c r="LM15" s="107">
        <f>0/4</f>
        <v>0</v>
      </c>
      <c r="LN15" s="56"/>
      <c r="LO15" s="56"/>
      <c r="LP15" s="38">
        <v>43556</v>
      </c>
      <c r="LQ15" s="39">
        <v>43861</v>
      </c>
      <c r="LR15" s="159" t="s">
        <v>190</v>
      </c>
      <c r="WRD15" s="400"/>
      <c r="WRE15" s="434"/>
      <c r="WRF15" s="434"/>
      <c r="WRG15" s="434"/>
      <c r="WRH15" s="464"/>
      <c r="WRI15" s="232" t="s">
        <v>192</v>
      </c>
      <c r="WRJ15" s="165" t="s">
        <v>196</v>
      </c>
      <c r="WRK15" s="56">
        <v>4</v>
      </c>
      <c r="WRL15" s="384" t="s">
        <v>444</v>
      </c>
      <c r="WRM15" s="229">
        <v>43556</v>
      </c>
      <c r="WRN15" s="230">
        <v>43861</v>
      </c>
      <c r="WRO15" s="307" t="s">
        <v>190</v>
      </c>
      <c r="WRP15" s="304"/>
    </row>
    <row r="16" spans="1:330 16020:16032" s="31" customFormat="1" ht="51" customHeight="1">
      <c r="A16" s="65"/>
      <c r="B16" s="434"/>
      <c r="C16" s="470"/>
      <c r="D16" s="472"/>
      <c r="E16" s="474" t="s">
        <v>188</v>
      </c>
      <c r="F16" s="232" t="s">
        <v>445</v>
      </c>
      <c r="G16" s="11" t="s">
        <v>446</v>
      </c>
      <c r="H16" s="12">
        <v>4</v>
      </c>
      <c r="I16" s="111">
        <f>1/4</f>
        <v>0.25</v>
      </c>
      <c r="J16" s="201">
        <f>1/4</f>
        <v>0.25</v>
      </c>
      <c r="K16" s="111"/>
      <c r="L16" s="12"/>
      <c r="M16" s="63">
        <v>43466</v>
      </c>
      <c r="N16" s="64">
        <v>43830</v>
      </c>
      <c r="O16" s="153" t="s">
        <v>190</v>
      </c>
      <c r="LF16" s="434"/>
      <c r="LG16" s="434"/>
      <c r="LH16" s="434"/>
      <c r="LI16" s="480" t="s">
        <v>188</v>
      </c>
      <c r="LJ16" s="42" t="s">
        <v>445</v>
      </c>
      <c r="LK16" s="165" t="s">
        <v>446</v>
      </c>
      <c r="LL16" s="56">
        <v>4</v>
      </c>
      <c r="LM16" s="111">
        <f>1/4</f>
        <v>0.25</v>
      </c>
      <c r="LN16" s="56"/>
      <c r="LO16" s="56"/>
      <c r="LP16" s="36">
        <v>43466</v>
      </c>
      <c r="LQ16" s="37">
        <v>43830</v>
      </c>
      <c r="LR16" s="159" t="s">
        <v>190</v>
      </c>
      <c r="WRD16" s="304"/>
      <c r="WRE16" s="434"/>
      <c r="WRF16" s="434"/>
      <c r="WRG16" s="434"/>
      <c r="WRH16" s="465" t="s">
        <v>188</v>
      </c>
      <c r="WRI16" s="232" t="s">
        <v>445</v>
      </c>
      <c r="WRJ16" s="165" t="s">
        <v>446</v>
      </c>
      <c r="WRK16" s="56">
        <v>4</v>
      </c>
      <c r="WRL16" s="208">
        <f>1/4</f>
        <v>0.25</v>
      </c>
      <c r="WRM16" s="227">
        <v>43466</v>
      </c>
      <c r="WRN16" s="228">
        <v>43830</v>
      </c>
      <c r="WRO16" s="307" t="s">
        <v>190</v>
      </c>
      <c r="WRP16" s="266"/>
    </row>
    <row r="17" spans="2:330 16020:16032" s="31" customFormat="1" ht="39" customHeight="1">
      <c r="B17" s="434"/>
      <c r="C17" s="470"/>
      <c r="D17" s="472"/>
      <c r="E17" s="474"/>
      <c r="F17" s="86" t="s">
        <v>183</v>
      </c>
      <c r="G17" s="280" t="s">
        <v>618</v>
      </c>
      <c r="H17" s="12">
        <v>1</v>
      </c>
      <c r="I17" s="111">
        <f>1/1</f>
        <v>1</v>
      </c>
      <c r="J17" s="201">
        <f>1/1</f>
        <v>1</v>
      </c>
      <c r="K17" s="111"/>
      <c r="L17" s="12"/>
      <c r="M17" s="89">
        <v>43466</v>
      </c>
      <c r="N17" s="90">
        <v>43555</v>
      </c>
      <c r="O17" s="288" t="s">
        <v>190</v>
      </c>
      <c r="LF17" s="434"/>
      <c r="LG17" s="434"/>
      <c r="LH17" s="434"/>
      <c r="LI17" s="480"/>
      <c r="LJ17" s="168" t="s">
        <v>183</v>
      </c>
      <c r="LK17" s="165" t="s">
        <v>199</v>
      </c>
      <c r="LL17" s="56">
        <v>1</v>
      </c>
      <c r="LM17" s="111">
        <f>1/1</f>
        <v>1</v>
      </c>
      <c r="LN17" s="56"/>
      <c r="LO17" s="56"/>
      <c r="LP17" s="169">
        <v>43466</v>
      </c>
      <c r="LQ17" s="170">
        <v>43555</v>
      </c>
      <c r="LR17" s="159" t="s">
        <v>190</v>
      </c>
      <c r="WRD17" s="304"/>
      <c r="WRE17" s="434"/>
      <c r="WRF17" s="434"/>
      <c r="WRG17" s="434"/>
      <c r="WRH17" s="465"/>
      <c r="WRI17" s="309" t="s">
        <v>183</v>
      </c>
      <c r="WRJ17" s="165" t="s">
        <v>199</v>
      </c>
      <c r="WRK17" s="56">
        <v>1</v>
      </c>
      <c r="WRL17" s="208">
        <f>1/1</f>
        <v>1</v>
      </c>
      <c r="WRM17" s="169">
        <v>43466</v>
      </c>
      <c r="WRN17" s="170">
        <v>43555</v>
      </c>
      <c r="WRO17" s="307" t="s">
        <v>190</v>
      </c>
      <c r="WRP17" s="266"/>
    </row>
    <row r="18" spans="2:330 16020:16032" s="7" customFormat="1" ht="49.5" customHeight="1">
      <c r="B18" s="434"/>
      <c r="C18" s="470"/>
      <c r="D18" s="472"/>
      <c r="E18" s="469" t="s">
        <v>197</v>
      </c>
      <c r="F18" s="86" t="s">
        <v>184</v>
      </c>
      <c r="G18" s="280" t="s">
        <v>619</v>
      </c>
      <c r="H18" s="12">
        <v>1</v>
      </c>
      <c r="I18" s="107" t="s">
        <v>444</v>
      </c>
      <c r="J18" s="201">
        <v>0</v>
      </c>
      <c r="K18" s="107"/>
      <c r="L18" s="12"/>
      <c r="M18" s="84">
        <v>43617</v>
      </c>
      <c r="N18" s="85">
        <v>43646</v>
      </c>
      <c r="O18" s="288" t="s">
        <v>190</v>
      </c>
      <c r="LF18" s="434"/>
      <c r="LG18" s="434"/>
      <c r="LH18" s="434"/>
      <c r="LI18" s="436" t="s">
        <v>197</v>
      </c>
      <c r="LJ18" s="168" t="s">
        <v>184</v>
      </c>
      <c r="LK18" s="165" t="s">
        <v>199</v>
      </c>
      <c r="LL18" s="56">
        <v>1</v>
      </c>
      <c r="LM18" s="107" t="s">
        <v>444</v>
      </c>
      <c r="LN18" s="56"/>
      <c r="LO18" s="56"/>
      <c r="LP18" s="38">
        <v>43617</v>
      </c>
      <c r="LQ18" s="39">
        <v>43646</v>
      </c>
      <c r="LR18" s="159" t="s">
        <v>190</v>
      </c>
      <c r="WRD18" s="304"/>
      <c r="WRE18" s="434"/>
      <c r="WRF18" s="434"/>
      <c r="WRG18" s="434"/>
      <c r="WRH18" s="464" t="s">
        <v>197</v>
      </c>
      <c r="WRI18" s="309" t="s">
        <v>184</v>
      </c>
      <c r="WRJ18" s="165" t="s">
        <v>199</v>
      </c>
      <c r="WRK18" s="56">
        <v>1</v>
      </c>
      <c r="WRL18" s="384" t="s">
        <v>444</v>
      </c>
      <c r="WRM18" s="229">
        <v>43617</v>
      </c>
      <c r="WRN18" s="230">
        <v>43646</v>
      </c>
      <c r="WRO18" s="307" t="s">
        <v>190</v>
      </c>
      <c r="WRP18" s="304"/>
    </row>
    <row r="19" spans="2:330 16020:16032" s="7" customFormat="1" ht="48" customHeight="1">
      <c r="B19" s="434"/>
      <c r="C19" s="470"/>
      <c r="D19" s="472"/>
      <c r="E19" s="469"/>
      <c r="F19" s="91" t="s">
        <v>200</v>
      </c>
      <c r="G19" s="87" t="s">
        <v>201</v>
      </c>
      <c r="H19" s="88">
        <v>2</v>
      </c>
      <c r="I19" s="107" t="s">
        <v>444</v>
      </c>
      <c r="J19" s="201">
        <v>0</v>
      </c>
      <c r="K19" s="107"/>
      <c r="L19" s="88"/>
      <c r="M19" s="84">
        <v>43466</v>
      </c>
      <c r="N19" s="85">
        <v>43830</v>
      </c>
      <c r="O19" s="288" t="s">
        <v>194</v>
      </c>
      <c r="LF19" s="434"/>
      <c r="LG19" s="434"/>
      <c r="LH19" s="434"/>
      <c r="LI19" s="436"/>
      <c r="LJ19" s="13" t="s">
        <v>200</v>
      </c>
      <c r="LK19" s="159" t="s">
        <v>201</v>
      </c>
      <c r="LL19" s="41">
        <v>2</v>
      </c>
      <c r="LM19" s="107" t="s">
        <v>444</v>
      </c>
      <c r="LN19" s="41"/>
      <c r="LO19" s="41"/>
      <c r="LP19" s="38">
        <v>43466</v>
      </c>
      <c r="LQ19" s="39">
        <v>43830</v>
      </c>
      <c r="LR19" s="159" t="s">
        <v>194</v>
      </c>
      <c r="WRD19" s="304"/>
      <c r="WRE19" s="434"/>
      <c r="WRF19" s="434"/>
      <c r="WRG19" s="434"/>
      <c r="WRH19" s="464"/>
      <c r="WRI19" s="240" t="s">
        <v>200</v>
      </c>
      <c r="WRJ19" s="307" t="s">
        <v>639</v>
      </c>
      <c r="WRK19" s="41">
        <v>2</v>
      </c>
      <c r="WRL19" s="384" t="s">
        <v>444</v>
      </c>
      <c r="WRM19" s="229">
        <v>43466</v>
      </c>
      <c r="WRN19" s="230">
        <v>43830</v>
      </c>
      <c r="WRO19" s="307" t="s">
        <v>194</v>
      </c>
      <c r="WRP19" s="304"/>
    </row>
    <row r="20" spans="2:330 16020:16032" s="7" customFormat="1" ht="55.5" customHeight="1">
      <c r="B20" s="434"/>
      <c r="C20" s="470"/>
      <c r="D20" s="472"/>
      <c r="E20" s="469"/>
      <c r="F20" s="92" t="s">
        <v>202</v>
      </c>
      <c r="G20" s="75" t="s">
        <v>203</v>
      </c>
      <c r="H20" s="76">
        <v>1</v>
      </c>
      <c r="I20" s="107" t="s">
        <v>444</v>
      </c>
      <c r="J20" s="201">
        <v>0</v>
      </c>
      <c r="K20" s="107"/>
      <c r="L20" s="76"/>
      <c r="M20" s="93">
        <v>43556</v>
      </c>
      <c r="N20" s="94">
        <v>43615</v>
      </c>
      <c r="O20" s="288" t="s">
        <v>194</v>
      </c>
      <c r="LF20" s="434"/>
      <c r="LG20" s="434"/>
      <c r="LH20" s="434"/>
      <c r="LI20" s="436"/>
      <c r="LJ20" s="171" t="s">
        <v>202</v>
      </c>
      <c r="LK20" s="172" t="s">
        <v>203</v>
      </c>
      <c r="LL20" s="173">
        <v>1</v>
      </c>
      <c r="LM20" s="107" t="s">
        <v>444</v>
      </c>
      <c r="LN20" s="173"/>
      <c r="LO20" s="173"/>
      <c r="LP20" s="174">
        <v>43556</v>
      </c>
      <c r="LQ20" s="175">
        <v>43615</v>
      </c>
      <c r="LR20" s="159" t="s">
        <v>194</v>
      </c>
      <c r="WRD20" s="304"/>
      <c r="WRE20" s="434"/>
      <c r="WRF20" s="434"/>
      <c r="WRG20" s="434"/>
      <c r="WRH20" s="464"/>
      <c r="WRI20" s="310" t="s">
        <v>202</v>
      </c>
      <c r="WRJ20" s="172" t="s">
        <v>640</v>
      </c>
      <c r="WRK20" s="173">
        <v>1</v>
      </c>
      <c r="WRL20" s="384" t="s">
        <v>444</v>
      </c>
      <c r="WRM20" s="174">
        <v>43556</v>
      </c>
      <c r="WRN20" s="175">
        <v>43615</v>
      </c>
      <c r="WRO20" s="307" t="s">
        <v>194</v>
      </c>
      <c r="WRP20" s="304"/>
    </row>
    <row r="21" spans="2:330 16020:16032" s="7" customFormat="1" ht="49.5" customHeight="1">
      <c r="B21" s="434"/>
      <c r="C21" s="470"/>
      <c r="D21" s="472"/>
      <c r="E21" s="469"/>
      <c r="F21" s="91" t="s">
        <v>204</v>
      </c>
      <c r="G21" s="11" t="s">
        <v>205</v>
      </c>
      <c r="H21" s="43">
        <v>2</v>
      </c>
      <c r="I21" s="107" t="s">
        <v>444</v>
      </c>
      <c r="J21" s="201" t="s">
        <v>444</v>
      </c>
      <c r="K21" s="107"/>
      <c r="L21" s="43"/>
      <c r="M21" s="84">
        <v>43709</v>
      </c>
      <c r="N21" s="85">
        <v>43830</v>
      </c>
      <c r="O21" s="288" t="s">
        <v>194</v>
      </c>
      <c r="LF21" s="434"/>
      <c r="LG21" s="434"/>
      <c r="LH21" s="434"/>
      <c r="LI21" s="436"/>
      <c r="LJ21" s="13" t="s">
        <v>204</v>
      </c>
      <c r="LK21" s="165" t="s">
        <v>205</v>
      </c>
      <c r="LL21" s="167">
        <v>2</v>
      </c>
      <c r="LM21" s="107" t="s">
        <v>444</v>
      </c>
      <c r="LN21" s="167"/>
      <c r="LO21" s="167"/>
      <c r="LP21" s="38">
        <v>43709</v>
      </c>
      <c r="LQ21" s="39">
        <v>43830</v>
      </c>
      <c r="LR21" s="159" t="s">
        <v>194</v>
      </c>
      <c r="WRD21" s="304"/>
      <c r="WRE21" s="434"/>
      <c r="WRF21" s="434"/>
      <c r="WRG21" s="434"/>
      <c r="WRH21" s="464"/>
      <c r="WRI21" s="240" t="s">
        <v>204</v>
      </c>
      <c r="WRJ21" s="165" t="s">
        <v>205</v>
      </c>
      <c r="WRK21" s="167">
        <v>2</v>
      </c>
      <c r="WRL21" s="384" t="s">
        <v>444</v>
      </c>
      <c r="WRM21" s="229">
        <v>43709</v>
      </c>
      <c r="WRN21" s="230">
        <v>43830</v>
      </c>
      <c r="WRO21" s="307" t="s">
        <v>194</v>
      </c>
      <c r="WRP21" s="304"/>
    </row>
    <row r="22" spans="2:330 16020:16032" s="7" customFormat="1" ht="51.75" customHeight="1">
      <c r="B22" s="434"/>
      <c r="C22" s="470"/>
      <c r="D22" s="472"/>
      <c r="E22" s="469"/>
      <c r="F22" s="86" t="s">
        <v>206</v>
      </c>
      <c r="G22" s="11" t="s">
        <v>207</v>
      </c>
      <c r="H22" s="43">
        <v>2</v>
      </c>
      <c r="I22" s="107" t="s">
        <v>444</v>
      </c>
      <c r="J22" s="201">
        <f>1/2</f>
        <v>0.5</v>
      </c>
      <c r="K22" s="107"/>
      <c r="L22" s="43"/>
      <c r="M22" s="89">
        <v>43647</v>
      </c>
      <c r="N22" s="90">
        <v>43861</v>
      </c>
      <c r="O22" s="288" t="s">
        <v>194</v>
      </c>
      <c r="LF22" s="434"/>
      <c r="LG22" s="434"/>
      <c r="LH22" s="434"/>
      <c r="LI22" s="436"/>
      <c r="LJ22" s="168" t="s">
        <v>206</v>
      </c>
      <c r="LK22" s="165" t="s">
        <v>207</v>
      </c>
      <c r="LL22" s="167">
        <v>2</v>
      </c>
      <c r="LM22" s="107" t="s">
        <v>444</v>
      </c>
      <c r="LN22" s="167"/>
      <c r="LO22" s="167"/>
      <c r="LP22" s="169">
        <v>43647</v>
      </c>
      <c r="LQ22" s="170">
        <v>43861</v>
      </c>
      <c r="LR22" s="159" t="s">
        <v>194</v>
      </c>
      <c r="WRD22" s="304"/>
      <c r="WRE22" s="434"/>
      <c r="WRF22" s="434"/>
      <c r="WRG22" s="434"/>
      <c r="WRH22" s="464"/>
      <c r="WRI22" s="309" t="s">
        <v>206</v>
      </c>
      <c r="WRJ22" s="165" t="s">
        <v>207</v>
      </c>
      <c r="WRK22" s="167">
        <v>2</v>
      </c>
      <c r="WRL22" s="384" t="s">
        <v>444</v>
      </c>
      <c r="WRM22" s="169">
        <v>43647</v>
      </c>
      <c r="WRN22" s="170">
        <v>43861</v>
      </c>
      <c r="WRO22" s="307" t="s">
        <v>194</v>
      </c>
      <c r="WRP22" s="304"/>
    </row>
    <row r="23" spans="2:330 16020:16032" s="31" customFormat="1" ht="50.25" customHeight="1">
      <c r="B23" s="434"/>
      <c r="C23" s="470"/>
      <c r="D23" s="472"/>
      <c r="E23" s="469"/>
      <c r="F23" s="86" t="s">
        <v>209</v>
      </c>
      <c r="G23" s="11" t="s">
        <v>208</v>
      </c>
      <c r="H23" s="43">
        <v>1</v>
      </c>
      <c r="I23" s="111">
        <f>1/1</f>
        <v>1</v>
      </c>
      <c r="J23" s="201">
        <f>1/1</f>
        <v>1</v>
      </c>
      <c r="K23" s="111"/>
      <c r="L23" s="43"/>
      <c r="M23" s="89">
        <v>43466</v>
      </c>
      <c r="N23" s="90">
        <v>43889</v>
      </c>
      <c r="O23" s="288" t="s">
        <v>194</v>
      </c>
      <c r="LF23" s="434"/>
      <c r="LG23" s="434"/>
      <c r="LH23" s="434"/>
      <c r="LI23" s="436"/>
      <c r="LJ23" s="168" t="s">
        <v>209</v>
      </c>
      <c r="LK23" s="165" t="s">
        <v>208</v>
      </c>
      <c r="LL23" s="167">
        <v>1</v>
      </c>
      <c r="LM23" s="111">
        <f>1/1</f>
        <v>1</v>
      </c>
      <c r="LN23" s="167"/>
      <c r="LO23" s="167"/>
      <c r="LP23" s="169">
        <v>43466</v>
      </c>
      <c r="LQ23" s="170">
        <v>43889</v>
      </c>
      <c r="LR23" s="159" t="s">
        <v>194</v>
      </c>
      <c r="WRD23" s="304"/>
      <c r="WRE23" s="434"/>
      <c r="WRF23" s="434"/>
      <c r="WRG23" s="434"/>
      <c r="WRH23" s="464"/>
      <c r="WRI23" s="309" t="s">
        <v>209</v>
      </c>
      <c r="WRJ23" s="165" t="s">
        <v>208</v>
      </c>
      <c r="WRK23" s="167">
        <v>1</v>
      </c>
      <c r="WRL23" s="208">
        <f>1/1</f>
        <v>1</v>
      </c>
      <c r="WRM23" s="169">
        <v>43466</v>
      </c>
      <c r="WRN23" s="170">
        <v>43889</v>
      </c>
      <c r="WRO23" s="307" t="s">
        <v>194</v>
      </c>
      <c r="WRP23" s="266"/>
    </row>
    <row r="24" spans="2:330 16020:16032" s="31" customFormat="1" ht="42.75" customHeight="1">
      <c r="B24" s="434"/>
      <c r="C24" s="470"/>
      <c r="D24" s="472"/>
      <c r="E24" s="469"/>
      <c r="F24" s="92" t="s">
        <v>443</v>
      </c>
      <c r="G24" s="75" t="s">
        <v>399</v>
      </c>
      <c r="H24" s="76">
        <v>1</v>
      </c>
      <c r="I24" s="107" t="s">
        <v>444</v>
      </c>
      <c r="J24" s="201" t="s">
        <v>444</v>
      </c>
      <c r="K24" s="107"/>
      <c r="L24" s="76"/>
      <c r="M24" s="95">
        <v>43511</v>
      </c>
      <c r="N24" s="94">
        <v>43708</v>
      </c>
      <c r="O24" s="289" t="s">
        <v>194</v>
      </c>
      <c r="LF24" s="434"/>
      <c r="LG24" s="434"/>
      <c r="LH24" s="434"/>
      <c r="LI24" s="436"/>
      <c r="LJ24" s="171" t="s">
        <v>443</v>
      </c>
      <c r="LK24" s="172" t="s">
        <v>399</v>
      </c>
      <c r="LL24" s="173">
        <v>1</v>
      </c>
      <c r="LM24" s="107" t="s">
        <v>444</v>
      </c>
      <c r="LN24" s="173"/>
      <c r="LO24" s="173"/>
      <c r="LP24" s="176">
        <v>43511</v>
      </c>
      <c r="LQ24" s="175">
        <v>43708</v>
      </c>
      <c r="LR24" s="17" t="s">
        <v>194</v>
      </c>
      <c r="WRD24" s="304"/>
      <c r="WRE24" s="434"/>
      <c r="WRF24" s="434"/>
      <c r="WRG24" s="434"/>
      <c r="WRH24" s="464"/>
      <c r="WRI24" s="309" t="s">
        <v>443</v>
      </c>
      <c r="WRJ24" s="165" t="s">
        <v>399</v>
      </c>
      <c r="WRK24" s="173">
        <v>1</v>
      </c>
      <c r="WRL24" s="384" t="s">
        <v>444</v>
      </c>
      <c r="WRM24" s="176">
        <v>43511</v>
      </c>
      <c r="WRN24" s="175">
        <v>43708</v>
      </c>
      <c r="WRO24" s="17" t="s">
        <v>194</v>
      </c>
      <c r="WRP24" s="304"/>
    </row>
    <row r="25" spans="2:330 16020:16032" ht="64.5" customHeight="1">
      <c r="B25" s="434"/>
      <c r="C25" s="470"/>
      <c r="D25" s="472"/>
      <c r="E25" s="10" t="s">
        <v>198</v>
      </c>
      <c r="F25" s="83" t="s">
        <v>185</v>
      </c>
      <c r="G25" s="96" t="s">
        <v>210</v>
      </c>
      <c r="H25" s="88">
        <v>1</v>
      </c>
      <c r="I25" s="107" t="s">
        <v>444</v>
      </c>
      <c r="J25" s="201" t="s">
        <v>444</v>
      </c>
      <c r="K25" s="107"/>
      <c r="L25" s="88"/>
      <c r="M25" s="97" t="s">
        <v>419</v>
      </c>
      <c r="N25" s="97" t="s">
        <v>420</v>
      </c>
      <c r="O25" s="289" t="s">
        <v>194</v>
      </c>
      <c r="LF25" s="434"/>
      <c r="LG25" s="434"/>
      <c r="LH25" s="434"/>
      <c r="LI25" s="9" t="s">
        <v>198</v>
      </c>
      <c r="LJ25" s="9" t="s">
        <v>185</v>
      </c>
      <c r="LK25" s="17" t="s">
        <v>210</v>
      </c>
      <c r="LL25" s="41">
        <v>1</v>
      </c>
      <c r="LM25" s="107" t="s">
        <v>444</v>
      </c>
      <c r="LN25" s="41"/>
      <c r="LO25" s="41"/>
      <c r="LP25" s="177" t="s">
        <v>419</v>
      </c>
      <c r="LQ25" s="177" t="s">
        <v>420</v>
      </c>
      <c r="LR25" s="17" t="s">
        <v>194</v>
      </c>
      <c r="WRE25" s="434"/>
      <c r="WRF25" s="434"/>
      <c r="WRG25" s="434"/>
      <c r="WRH25" s="232" t="s">
        <v>198</v>
      </c>
      <c r="WRI25" s="232" t="s">
        <v>185</v>
      </c>
      <c r="WRJ25" s="17" t="s">
        <v>210</v>
      </c>
      <c r="WRK25" s="41">
        <v>1</v>
      </c>
      <c r="WRL25" s="384" t="s">
        <v>444</v>
      </c>
      <c r="WRM25" s="177" t="s">
        <v>419</v>
      </c>
      <c r="WRN25" s="177" t="s">
        <v>420</v>
      </c>
      <c r="WRO25" s="17" t="s">
        <v>194</v>
      </c>
      <c r="WRP25" s="304"/>
    </row>
    <row r="26" spans="2:330 16020:16032" ht="45.75" customHeight="1" thickBot="1">
      <c r="B26" s="434"/>
      <c r="C26" s="470"/>
      <c r="D26" s="473"/>
      <c r="E26" s="290"/>
      <c r="F26" s="197"/>
      <c r="G26" s="197"/>
      <c r="H26" s="197"/>
      <c r="I26" s="219">
        <f>AVERAGE(I13:I25)</f>
        <v>0.64583333333333326</v>
      </c>
      <c r="J26" s="114">
        <f>AVERAGE(J13:J25)</f>
        <v>0.3833333333333333</v>
      </c>
      <c r="K26" s="197"/>
      <c r="L26" s="197"/>
      <c r="M26" s="197"/>
      <c r="N26" s="481" t="s">
        <v>7</v>
      </c>
      <c r="O26" s="482"/>
      <c r="LF26" s="434"/>
      <c r="LG26" s="434"/>
      <c r="LH26" s="434"/>
      <c r="LI26" s="9"/>
      <c r="LJ26" s="73"/>
      <c r="LK26" s="73"/>
      <c r="LL26" s="73"/>
      <c r="LM26" s="40">
        <f>AVERAGE(LM13:LM25)</f>
        <v>0.51666666666666661</v>
      </c>
      <c r="LN26" s="73"/>
      <c r="LO26" s="73"/>
      <c r="LP26" s="73"/>
      <c r="LQ26" s="466" t="s">
        <v>7</v>
      </c>
      <c r="LR26" s="466"/>
      <c r="WRE26" s="434"/>
      <c r="WRF26" s="434"/>
      <c r="WRG26" s="434"/>
      <c r="WRH26" s="232"/>
      <c r="WRI26" s="311"/>
      <c r="WRJ26" s="73"/>
      <c r="WRK26" s="312"/>
      <c r="WRL26" s="313">
        <f>AVERAGE(WRL13:WRL25)</f>
        <v>0.64583333333333326</v>
      </c>
      <c r="WRM26" s="73"/>
      <c r="WRN26" s="466" t="s">
        <v>7</v>
      </c>
      <c r="WRO26" s="466"/>
      <c r="WRP26" s="82"/>
    </row>
    <row r="27" spans="2:330 16020:16032" ht="33" customHeight="1">
      <c r="I27" s="82">
        <f>AVERAGE(I13:I26)</f>
        <v>0.64583333333333326</v>
      </c>
      <c r="J27" s="101">
        <f>AVERAGE(J13:J26)</f>
        <v>0.38333333333333336</v>
      </c>
      <c r="WRL27" s="82"/>
      <c r="WRN27" s="5"/>
    </row>
    <row r="28" spans="2:330 16020:16032" ht="24.75" customHeight="1">
      <c r="I28" s="101"/>
      <c r="WRN28" s="5"/>
    </row>
    <row r="29" spans="2:330 16020:16032" ht="24.75" customHeight="1">
      <c r="WRN29" s="5"/>
    </row>
    <row r="30" spans="2:330 16020:16032" ht="24.75" customHeight="1"/>
    <row r="31" spans="2:330 16020:16032" ht="24.75" customHeight="1"/>
  </sheetData>
  <mergeCells count="78">
    <mergeCell ref="LQ26:LR26"/>
    <mergeCell ref="I11:L11"/>
    <mergeCell ref="LF13:LF26"/>
    <mergeCell ref="LG13:LG26"/>
    <mergeCell ref="LH13:LH26"/>
    <mergeCell ref="LI14:LI15"/>
    <mergeCell ref="LI16:LI17"/>
    <mergeCell ref="LI18:LI24"/>
    <mergeCell ref="M11:M12"/>
    <mergeCell ref="N11:N12"/>
    <mergeCell ref="O11:O12"/>
    <mergeCell ref="N26:O26"/>
    <mergeCell ref="LF8:LL8"/>
    <mergeCell ref="LF9:LR9"/>
    <mergeCell ref="LF10:LR10"/>
    <mergeCell ref="LF11:LF12"/>
    <mergeCell ref="LG11:LG12"/>
    <mergeCell ref="LH11:LH12"/>
    <mergeCell ref="LI11:LI12"/>
    <mergeCell ref="LJ11:LJ12"/>
    <mergeCell ref="LK11:LK12"/>
    <mergeCell ref="LL11:LL12"/>
    <mergeCell ref="LM11:LP11"/>
    <mergeCell ref="LQ11:LQ12"/>
    <mergeCell ref="LR11:LR12"/>
    <mergeCell ref="LF1:LG4"/>
    <mergeCell ref="LH1:LQ4"/>
    <mergeCell ref="LF5:LR5"/>
    <mergeCell ref="LF6:LR6"/>
    <mergeCell ref="LF7:LK7"/>
    <mergeCell ref="D1:N4"/>
    <mergeCell ref="A1:A15"/>
    <mergeCell ref="B5:O5"/>
    <mergeCell ref="B6:O6"/>
    <mergeCell ref="B7:G7"/>
    <mergeCell ref="B8:H8"/>
    <mergeCell ref="B9:O9"/>
    <mergeCell ref="B10:O10"/>
    <mergeCell ref="B11:B12"/>
    <mergeCell ref="B1:C4"/>
    <mergeCell ref="C11:C12"/>
    <mergeCell ref="E11:E12"/>
    <mergeCell ref="D11:D12"/>
    <mergeCell ref="F11:F12"/>
    <mergeCell ref="G11:G12"/>
    <mergeCell ref="H11:H12"/>
    <mergeCell ref="E14:E15"/>
    <mergeCell ref="B13:B26"/>
    <mergeCell ref="C13:C26"/>
    <mergeCell ref="D13:D26"/>
    <mergeCell ref="E16:E17"/>
    <mergeCell ref="E18:E24"/>
    <mergeCell ref="WRD1:WRD15"/>
    <mergeCell ref="WRE1:WRF4"/>
    <mergeCell ref="WRG1:WRN4"/>
    <mergeCell ref="WRE5:WRO5"/>
    <mergeCell ref="WRE6:WRO6"/>
    <mergeCell ref="WRE7:WRJ7"/>
    <mergeCell ref="WRE8:WRK8"/>
    <mergeCell ref="WRE9:WRO9"/>
    <mergeCell ref="WRE10:WRO10"/>
    <mergeCell ref="WRE11:WRE12"/>
    <mergeCell ref="WRF11:WRF12"/>
    <mergeCell ref="WRG11:WRG12"/>
    <mergeCell ref="WRH11:WRH12"/>
    <mergeCell ref="WRI11:WRI12"/>
    <mergeCell ref="WRJ11:WRJ12"/>
    <mergeCell ref="WRK11:WRK12"/>
    <mergeCell ref="WRN11:WRN12"/>
    <mergeCell ref="WRO11:WRO12"/>
    <mergeCell ref="WRE13:WRE26"/>
    <mergeCell ref="WRF13:WRF26"/>
    <mergeCell ref="WRG13:WRG26"/>
    <mergeCell ref="WRH14:WRH15"/>
    <mergeCell ref="WRH16:WRH17"/>
    <mergeCell ref="WRH18:WRH24"/>
    <mergeCell ref="WRN26:WRO26"/>
    <mergeCell ref="WRM11:WRM12"/>
  </mergeCells>
  <pageMargins left="1.3779527559055118" right="0.70866141732283472" top="0.74803149606299213" bottom="0.74803149606299213" header="0.31496062992125984" footer="0.31496062992125984"/>
  <pageSetup paperSize="5" scale="60" orientation="landscape"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4"/>
  <sheetViews>
    <sheetView topLeftCell="F7" zoomScale="90" zoomScaleNormal="90" workbookViewId="0">
      <selection activeCell="J7" sqref="J1:J1048576"/>
    </sheetView>
  </sheetViews>
  <sheetFormatPr baseColWidth="10" defaultRowHeight="12"/>
  <cols>
    <col min="1" max="1" width="11.42578125" style="4"/>
    <col min="2" max="2" width="19.7109375" style="4" customWidth="1"/>
    <col min="3" max="3" width="21" style="4" customWidth="1"/>
    <col min="4" max="4" width="22.140625" style="4" customWidth="1"/>
    <col min="5" max="5" width="32.7109375" style="4" customWidth="1"/>
    <col min="6" max="6" width="42.7109375" style="4" customWidth="1"/>
    <col min="7" max="7" width="30.5703125" style="4" customWidth="1"/>
    <col min="8" max="9" width="10" style="4" customWidth="1"/>
    <col min="10" max="10" width="17.85546875" style="5" customWidth="1"/>
    <col min="11" max="11" width="22" style="4" customWidth="1"/>
    <col min="12" max="251" width="11.42578125" style="4"/>
    <col min="252" max="252" width="14.42578125" style="4" customWidth="1"/>
    <col min="253" max="253" width="22.140625" style="4" customWidth="1"/>
    <col min="254" max="254" width="16.85546875" style="4" customWidth="1"/>
    <col min="255" max="255" width="22.7109375" style="4" customWidth="1"/>
    <col min="256" max="256" width="20.28515625" style="4" customWidth="1"/>
    <col min="257" max="257" width="22.42578125" style="4" customWidth="1"/>
    <col min="258" max="258" width="25.42578125" style="4" customWidth="1"/>
    <col min="259" max="259" width="10" style="4" customWidth="1"/>
    <col min="260" max="260" width="15.28515625" style="4" customWidth="1"/>
    <col min="261" max="265" width="0" style="4" hidden="1" customWidth="1"/>
    <col min="266" max="266" width="13.85546875" style="4" customWidth="1"/>
    <col min="267" max="267" width="20.42578125" style="4" customWidth="1"/>
    <col min="268" max="507" width="11.42578125" style="4"/>
    <col min="508" max="508" width="14.42578125" style="4" customWidth="1"/>
    <col min="509" max="509" width="22.140625" style="4" customWidth="1"/>
    <col min="510" max="510" width="16.85546875" style="4" customWidth="1"/>
    <col min="511" max="511" width="22.7109375" style="4" customWidth="1"/>
    <col min="512" max="512" width="20.28515625" style="4" customWidth="1"/>
    <col min="513" max="513" width="22.42578125" style="4" customWidth="1"/>
    <col min="514" max="514" width="25.42578125" style="4" customWidth="1"/>
    <col min="515" max="515" width="10" style="4" customWidth="1"/>
    <col min="516" max="516" width="15.28515625" style="4" customWidth="1"/>
    <col min="517" max="521" width="0" style="4" hidden="1" customWidth="1"/>
    <col min="522" max="522" width="13.85546875" style="4" customWidth="1"/>
    <col min="523" max="523" width="20.42578125" style="4" customWidth="1"/>
    <col min="524" max="763" width="11.42578125" style="4"/>
    <col min="764" max="764" width="14.42578125" style="4" customWidth="1"/>
    <col min="765" max="765" width="22.140625" style="4" customWidth="1"/>
    <col min="766" max="766" width="16.85546875" style="4" customWidth="1"/>
    <col min="767" max="767" width="22.7109375" style="4" customWidth="1"/>
    <col min="768" max="768" width="20.28515625" style="4" customWidth="1"/>
    <col min="769" max="769" width="22.42578125" style="4" customWidth="1"/>
    <col min="770" max="770" width="25.42578125" style="4" customWidth="1"/>
    <col min="771" max="771" width="10" style="4" customWidth="1"/>
    <col min="772" max="772" width="15.28515625" style="4" customWidth="1"/>
    <col min="773" max="777" width="0" style="4" hidden="1" customWidth="1"/>
    <col min="778" max="778" width="13.85546875" style="4" customWidth="1"/>
    <col min="779" max="779" width="20.42578125" style="4" customWidth="1"/>
    <col min="780" max="1019" width="11.42578125" style="4"/>
    <col min="1020" max="1020" width="14.42578125" style="4" customWidth="1"/>
    <col min="1021" max="1021" width="22.140625" style="4" customWidth="1"/>
    <col min="1022" max="1022" width="16.85546875" style="4" customWidth="1"/>
    <col min="1023" max="1023" width="22.7109375" style="4" customWidth="1"/>
    <col min="1024" max="1024" width="20.28515625" style="4" customWidth="1"/>
    <col min="1025" max="1025" width="22.42578125" style="4" customWidth="1"/>
    <col min="1026" max="1026" width="25.42578125" style="4" customWidth="1"/>
    <col min="1027" max="1027" width="10" style="4" customWidth="1"/>
    <col min="1028" max="1028" width="15.28515625" style="4" customWidth="1"/>
    <col min="1029" max="1033" width="0" style="4" hidden="1" customWidth="1"/>
    <col min="1034" max="1034" width="13.85546875" style="4" customWidth="1"/>
    <col min="1035" max="1035" width="20.42578125" style="4" customWidth="1"/>
    <col min="1036" max="1275" width="11.42578125" style="4"/>
    <col min="1276" max="1276" width="14.42578125" style="4" customWidth="1"/>
    <col min="1277" max="1277" width="22.140625" style="4" customWidth="1"/>
    <col min="1278" max="1278" width="16.85546875" style="4" customWidth="1"/>
    <col min="1279" max="1279" width="22.7109375" style="4" customWidth="1"/>
    <col min="1280" max="1280" width="20.28515625" style="4" customWidth="1"/>
    <col min="1281" max="1281" width="22.42578125" style="4" customWidth="1"/>
    <col min="1282" max="1282" width="25.42578125" style="4" customWidth="1"/>
    <col min="1283" max="1283" width="10" style="4" customWidth="1"/>
    <col min="1284" max="1284" width="15.28515625" style="4" customWidth="1"/>
    <col min="1285" max="1289" width="0" style="4" hidden="1" customWidth="1"/>
    <col min="1290" max="1290" width="13.85546875" style="4" customWidth="1"/>
    <col min="1291" max="1291" width="20.42578125" style="4" customWidth="1"/>
    <col min="1292" max="1531" width="11.42578125" style="4"/>
    <col min="1532" max="1532" width="14.42578125" style="4" customWidth="1"/>
    <col min="1533" max="1533" width="22.140625" style="4" customWidth="1"/>
    <col min="1534" max="1534" width="16.85546875" style="4" customWidth="1"/>
    <col min="1535" max="1535" width="22.7109375" style="4" customWidth="1"/>
    <col min="1536" max="1536" width="20.28515625" style="4" customWidth="1"/>
    <col min="1537" max="1537" width="22.42578125" style="4" customWidth="1"/>
    <col min="1538" max="1538" width="25.42578125" style="4" customWidth="1"/>
    <col min="1539" max="1539" width="10" style="4" customWidth="1"/>
    <col min="1540" max="1540" width="15.28515625" style="4" customWidth="1"/>
    <col min="1541" max="1545" width="0" style="4" hidden="1" customWidth="1"/>
    <col min="1546" max="1546" width="13.85546875" style="4" customWidth="1"/>
    <col min="1547" max="1547" width="20.42578125" style="4" customWidth="1"/>
    <col min="1548" max="1787" width="11.42578125" style="4"/>
    <col min="1788" max="1788" width="14.42578125" style="4" customWidth="1"/>
    <col min="1789" max="1789" width="22.140625" style="4" customWidth="1"/>
    <col min="1790" max="1790" width="16.85546875" style="4" customWidth="1"/>
    <col min="1791" max="1791" width="22.7109375" style="4" customWidth="1"/>
    <col min="1792" max="1792" width="20.28515625" style="4" customWidth="1"/>
    <col min="1793" max="1793" width="22.42578125" style="4" customWidth="1"/>
    <col min="1794" max="1794" width="25.42578125" style="4" customWidth="1"/>
    <col min="1795" max="1795" width="10" style="4" customWidth="1"/>
    <col min="1796" max="1796" width="15.28515625" style="4" customWidth="1"/>
    <col min="1797" max="1801" width="0" style="4" hidden="1" customWidth="1"/>
    <col min="1802" max="1802" width="13.85546875" style="4" customWidth="1"/>
    <col min="1803" max="1803" width="20.42578125" style="4" customWidth="1"/>
    <col min="1804" max="2043" width="11.42578125" style="4"/>
    <col min="2044" max="2044" width="14.42578125" style="4" customWidth="1"/>
    <col min="2045" max="2045" width="22.140625" style="4" customWidth="1"/>
    <col min="2046" max="2046" width="16.85546875" style="4" customWidth="1"/>
    <col min="2047" max="2047" width="22.7109375" style="4" customWidth="1"/>
    <col min="2048" max="2048" width="20.28515625" style="4" customWidth="1"/>
    <col min="2049" max="2049" width="22.42578125" style="4" customWidth="1"/>
    <col min="2050" max="2050" width="25.42578125" style="4" customWidth="1"/>
    <col min="2051" max="2051" width="10" style="4" customWidth="1"/>
    <col min="2052" max="2052" width="15.28515625" style="4" customWidth="1"/>
    <col min="2053" max="2057" width="0" style="4" hidden="1" customWidth="1"/>
    <col min="2058" max="2058" width="13.85546875" style="4" customWidth="1"/>
    <col min="2059" max="2059" width="20.42578125" style="4" customWidth="1"/>
    <col min="2060" max="2299" width="11.42578125" style="4"/>
    <col min="2300" max="2300" width="14.42578125" style="4" customWidth="1"/>
    <col min="2301" max="2301" width="22.140625" style="4" customWidth="1"/>
    <col min="2302" max="2302" width="16.85546875" style="4" customWidth="1"/>
    <col min="2303" max="2303" width="22.7109375" style="4" customWidth="1"/>
    <col min="2304" max="2304" width="20.28515625" style="4" customWidth="1"/>
    <col min="2305" max="2305" width="22.42578125" style="4" customWidth="1"/>
    <col min="2306" max="2306" width="25.42578125" style="4" customWidth="1"/>
    <col min="2307" max="2307" width="10" style="4" customWidth="1"/>
    <col min="2308" max="2308" width="15.28515625" style="4" customWidth="1"/>
    <col min="2309" max="2313" width="0" style="4" hidden="1" customWidth="1"/>
    <col min="2314" max="2314" width="13.85546875" style="4" customWidth="1"/>
    <col min="2315" max="2315" width="20.42578125" style="4" customWidth="1"/>
    <col min="2316" max="2555" width="11.42578125" style="4"/>
    <col min="2556" max="2556" width="14.42578125" style="4" customWidth="1"/>
    <col min="2557" max="2557" width="22.140625" style="4" customWidth="1"/>
    <col min="2558" max="2558" width="16.85546875" style="4" customWidth="1"/>
    <col min="2559" max="2559" width="22.7109375" style="4" customWidth="1"/>
    <col min="2560" max="2560" width="20.28515625" style="4" customWidth="1"/>
    <col min="2561" max="2561" width="22.42578125" style="4" customWidth="1"/>
    <col min="2562" max="2562" width="25.42578125" style="4" customWidth="1"/>
    <col min="2563" max="2563" width="10" style="4" customWidth="1"/>
    <col min="2564" max="2564" width="15.28515625" style="4" customWidth="1"/>
    <col min="2565" max="2569" width="0" style="4" hidden="1" customWidth="1"/>
    <col min="2570" max="2570" width="13.85546875" style="4" customWidth="1"/>
    <col min="2571" max="2571" width="20.42578125" style="4" customWidth="1"/>
    <col min="2572" max="2811" width="11.42578125" style="4"/>
    <col min="2812" max="2812" width="14.42578125" style="4" customWidth="1"/>
    <col min="2813" max="2813" width="22.140625" style="4" customWidth="1"/>
    <col min="2814" max="2814" width="16.85546875" style="4" customWidth="1"/>
    <col min="2815" max="2815" width="22.7109375" style="4" customWidth="1"/>
    <col min="2816" max="2816" width="20.28515625" style="4" customWidth="1"/>
    <col min="2817" max="2817" width="22.42578125" style="4" customWidth="1"/>
    <col min="2818" max="2818" width="25.42578125" style="4" customWidth="1"/>
    <col min="2819" max="2819" width="10" style="4" customWidth="1"/>
    <col min="2820" max="2820" width="15.28515625" style="4" customWidth="1"/>
    <col min="2821" max="2825" width="0" style="4" hidden="1" customWidth="1"/>
    <col min="2826" max="2826" width="13.85546875" style="4" customWidth="1"/>
    <col min="2827" max="2827" width="20.42578125" style="4" customWidth="1"/>
    <col min="2828" max="3067" width="11.42578125" style="4"/>
    <col min="3068" max="3068" width="14.42578125" style="4" customWidth="1"/>
    <col min="3069" max="3069" width="22.140625" style="4" customWidth="1"/>
    <col min="3070" max="3070" width="16.85546875" style="4" customWidth="1"/>
    <col min="3071" max="3071" width="22.7109375" style="4" customWidth="1"/>
    <col min="3072" max="3072" width="20.28515625" style="4" customWidth="1"/>
    <col min="3073" max="3073" width="22.42578125" style="4" customWidth="1"/>
    <col min="3074" max="3074" width="25.42578125" style="4" customWidth="1"/>
    <col min="3075" max="3075" width="10" style="4" customWidth="1"/>
    <col min="3076" max="3076" width="15.28515625" style="4" customWidth="1"/>
    <col min="3077" max="3081" width="0" style="4" hidden="1" customWidth="1"/>
    <col min="3082" max="3082" width="13.85546875" style="4" customWidth="1"/>
    <col min="3083" max="3083" width="20.42578125" style="4" customWidth="1"/>
    <col min="3084" max="3323" width="11.42578125" style="4"/>
    <col min="3324" max="3324" width="14.42578125" style="4" customWidth="1"/>
    <col min="3325" max="3325" width="22.140625" style="4" customWidth="1"/>
    <col min="3326" max="3326" width="16.85546875" style="4" customWidth="1"/>
    <col min="3327" max="3327" width="22.7109375" style="4" customWidth="1"/>
    <col min="3328" max="3328" width="20.28515625" style="4" customWidth="1"/>
    <col min="3329" max="3329" width="22.42578125" style="4" customWidth="1"/>
    <col min="3330" max="3330" width="25.42578125" style="4" customWidth="1"/>
    <col min="3331" max="3331" width="10" style="4" customWidth="1"/>
    <col min="3332" max="3332" width="15.28515625" style="4" customWidth="1"/>
    <col min="3333" max="3337" width="0" style="4" hidden="1" customWidth="1"/>
    <col min="3338" max="3338" width="13.85546875" style="4" customWidth="1"/>
    <col min="3339" max="3339" width="20.42578125" style="4" customWidth="1"/>
    <col min="3340" max="3579" width="11.42578125" style="4"/>
    <col min="3580" max="3580" width="14.42578125" style="4" customWidth="1"/>
    <col min="3581" max="3581" width="22.140625" style="4" customWidth="1"/>
    <col min="3582" max="3582" width="16.85546875" style="4" customWidth="1"/>
    <col min="3583" max="3583" width="22.7109375" style="4" customWidth="1"/>
    <col min="3584" max="3584" width="20.28515625" style="4" customWidth="1"/>
    <col min="3585" max="3585" width="22.42578125" style="4" customWidth="1"/>
    <col min="3586" max="3586" width="25.42578125" style="4" customWidth="1"/>
    <col min="3587" max="3587" width="10" style="4" customWidth="1"/>
    <col min="3588" max="3588" width="15.28515625" style="4" customWidth="1"/>
    <col min="3589" max="3593" width="0" style="4" hidden="1" customWidth="1"/>
    <col min="3594" max="3594" width="13.85546875" style="4" customWidth="1"/>
    <col min="3595" max="3595" width="20.42578125" style="4" customWidth="1"/>
    <col min="3596" max="3835" width="11.42578125" style="4"/>
    <col min="3836" max="3836" width="14.42578125" style="4" customWidth="1"/>
    <col min="3837" max="3837" width="22.140625" style="4" customWidth="1"/>
    <col min="3838" max="3838" width="16.85546875" style="4" customWidth="1"/>
    <col min="3839" max="3839" width="22.7109375" style="4" customWidth="1"/>
    <col min="3840" max="3840" width="20.28515625" style="4" customWidth="1"/>
    <col min="3841" max="3841" width="22.42578125" style="4" customWidth="1"/>
    <col min="3842" max="3842" width="25.42578125" style="4" customWidth="1"/>
    <col min="3843" max="3843" width="10" style="4" customWidth="1"/>
    <col min="3844" max="3844" width="15.28515625" style="4" customWidth="1"/>
    <col min="3845" max="3849" width="0" style="4" hidden="1" customWidth="1"/>
    <col min="3850" max="3850" width="13.85546875" style="4" customWidth="1"/>
    <col min="3851" max="3851" width="20.42578125" style="4" customWidth="1"/>
    <col min="3852" max="4091" width="11.42578125" style="4"/>
    <col min="4092" max="4092" width="14.42578125" style="4" customWidth="1"/>
    <col min="4093" max="4093" width="22.140625" style="4" customWidth="1"/>
    <col min="4094" max="4094" width="16.85546875" style="4" customWidth="1"/>
    <col min="4095" max="4095" width="22.7109375" style="4" customWidth="1"/>
    <col min="4096" max="4096" width="20.28515625" style="4" customWidth="1"/>
    <col min="4097" max="4097" width="22.42578125" style="4" customWidth="1"/>
    <col min="4098" max="4098" width="25.42578125" style="4" customWidth="1"/>
    <col min="4099" max="4099" width="10" style="4" customWidth="1"/>
    <col min="4100" max="4100" width="15.28515625" style="4" customWidth="1"/>
    <col min="4101" max="4105" width="0" style="4" hidden="1" customWidth="1"/>
    <col min="4106" max="4106" width="13.85546875" style="4" customWidth="1"/>
    <col min="4107" max="4107" width="20.42578125" style="4" customWidth="1"/>
    <col min="4108" max="4347" width="11.42578125" style="4"/>
    <col min="4348" max="4348" width="14.42578125" style="4" customWidth="1"/>
    <col min="4349" max="4349" width="22.140625" style="4" customWidth="1"/>
    <col min="4350" max="4350" width="16.85546875" style="4" customWidth="1"/>
    <col min="4351" max="4351" width="22.7109375" style="4" customWidth="1"/>
    <col min="4352" max="4352" width="20.28515625" style="4" customWidth="1"/>
    <col min="4353" max="4353" width="22.42578125" style="4" customWidth="1"/>
    <col min="4354" max="4354" width="25.42578125" style="4" customWidth="1"/>
    <col min="4355" max="4355" width="10" style="4" customWidth="1"/>
    <col min="4356" max="4356" width="15.28515625" style="4" customWidth="1"/>
    <col min="4357" max="4361" width="0" style="4" hidden="1" customWidth="1"/>
    <col min="4362" max="4362" width="13.85546875" style="4" customWidth="1"/>
    <col min="4363" max="4363" width="20.42578125" style="4" customWidth="1"/>
    <col min="4364" max="4603" width="11.42578125" style="4"/>
    <col min="4604" max="4604" width="14.42578125" style="4" customWidth="1"/>
    <col min="4605" max="4605" width="22.140625" style="4" customWidth="1"/>
    <col min="4606" max="4606" width="16.85546875" style="4" customWidth="1"/>
    <col min="4607" max="4607" width="22.7109375" style="4" customWidth="1"/>
    <col min="4608" max="4608" width="20.28515625" style="4" customWidth="1"/>
    <col min="4609" max="4609" width="22.42578125" style="4" customWidth="1"/>
    <col min="4610" max="4610" width="25.42578125" style="4" customWidth="1"/>
    <col min="4611" max="4611" width="10" style="4" customWidth="1"/>
    <col min="4612" max="4612" width="15.28515625" style="4" customWidth="1"/>
    <col min="4613" max="4617" width="0" style="4" hidden="1" customWidth="1"/>
    <col min="4618" max="4618" width="13.85546875" style="4" customWidth="1"/>
    <col min="4619" max="4619" width="20.42578125" style="4" customWidth="1"/>
    <col min="4620" max="4859" width="11.42578125" style="4"/>
    <col min="4860" max="4860" width="14.42578125" style="4" customWidth="1"/>
    <col min="4861" max="4861" width="22.140625" style="4" customWidth="1"/>
    <col min="4862" max="4862" width="16.85546875" style="4" customWidth="1"/>
    <col min="4863" max="4863" width="22.7109375" style="4" customWidth="1"/>
    <col min="4864" max="4864" width="20.28515625" style="4" customWidth="1"/>
    <col min="4865" max="4865" width="22.42578125" style="4" customWidth="1"/>
    <col min="4866" max="4866" width="25.42578125" style="4" customWidth="1"/>
    <col min="4867" max="4867" width="10" style="4" customWidth="1"/>
    <col min="4868" max="4868" width="15.28515625" style="4" customWidth="1"/>
    <col min="4869" max="4873" width="0" style="4" hidden="1" customWidth="1"/>
    <col min="4874" max="4874" width="13.85546875" style="4" customWidth="1"/>
    <col min="4875" max="4875" width="20.42578125" style="4" customWidth="1"/>
    <col min="4876" max="5115" width="11.42578125" style="4"/>
    <col min="5116" max="5116" width="14.42578125" style="4" customWidth="1"/>
    <col min="5117" max="5117" width="22.140625" style="4" customWidth="1"/>
    <col min="5118" max="5118" width="16.85546875" style="4" customWidth="1"/>
    <col min="5119" max="5119" width="22.7109375" style="4" customWidth="1"/>
    <col min="5120" max="5120" width="20.28515625" style="4" customWidth="1"/>
    <col min="5121" max="5121" width="22.42578125" style="4" customWidth="1"/>
    <col min="5122" max="5122" width="25.42578125" style="4" customWidth="1"/>
    <col min="5123" max="5123" width="10" style="4" customWidth="1"/>
    <col min="5124" max="5124" width="15.28515625" style="4" customWidth="1"/>
    <col min="5125" max="5129" width="0" style="4" hidden="1" customWidth="1"/>
    <col min="5130" max="5130" width="13.85546875" style="4" customWidth="1"/>
    <col min="5131" max="5131" width="20.42578125" style="4" customWidth="1"/>
    <col min="5132" max="5371" width="11.42578125" style="4"/>
    <col min="5372" max="5372" width="14.42578125" style="4" customWidth="1"/>
    <col min="5373" max="5373" width="22.140625" style="4" customWidth="1"/>
    <col min="5374" max="5374" width="16.85546875" style="4" customWidth="1"/>
    <col min="5375" max="5375" width="22.7109375" style="4" customWidth="1"/>
    <col min="5376" max="5376" width="20.28515625" style="4" customWidth="1"/>
    <col min="5377" max="5377" width="22.42578125" style="4" customWidth="1"/>
    <col min="5378" max="5378" width="25.42578125" style="4" customWidth="1"/>
    <col min="5379" max="5379" width="10" style="4" customWidth="1"/>
    <col min="5380" max="5380" width="15.28515625" style="4" customWidth="1"/>
    <col min="5381" max="5385" width="0" style="4" hidden="1" customWidth="1"/>
    <col min="5386" max="5386" width="13.85546875" style="4" customWidth="1"/>
    <col min="5387" max="5387" width="20.42578125" style="4" customWidth="1"/>
    <col min="5388" max="5627" width="11.42578125" style="4"/>
    <col min="5628" max="5628" width="14.42578125" style="4" customWidth="1"/>
    <col min="5629" max="5629" width="22.140625" style="4" customWidth="1"/>
    <col min="5630" max="5630" width="16.85546875" style="4" customWidth="1"/>
    <col min="5631" max="5631" width="22.7109375" style="4" customWidth="1"/>
    <col min="5632" max="5632" width="20.28515625" style="4" customWidth="1"/>
    <col min="5633" max="5633" width="22.42578125" style="4" customWidth="1"/>
    <col min="5634" max="5634" width="25.42578125" style="4" customWidth="1"/>
    <col min="5635" max="5635" width="10" style="4" customWidth="1"/>
    <col min="5636" max="5636" width="15.28515625" style="4" customWidth="1"/>
    <col min="5637" max="5641" width="0" style="4" hidden="1" customWidth="1"/>
    <col min="5642" max="5642" width="13.85546875" style="4" customWidth="1"/>
    <col min="5643" max="5643" width="20.42578125" style="4" customWidth="1"/>
    <col min="5644" max="5883" width="11.42578125" style="4"/>
    <col min="5884" max="5884" width="14.42578125" style="4" customWidth="1"/>
    <col min="5885" max="5885" width="22.140625" style="4" customWidth="1"/>
    <col min="5886" max="5886" width="16.85546875" style="4" customWidth="1"/>
    <col min="5887" max="5887" width="22.7109375" style="4" customWidth="1"/>
    <col min="5888" max="5888" width="20.28515625" style="4" customWidth="1"/>
    <col min="5889" max="5889" width="22.42578125" style="4" customWidth="1"/>
    <col min="5890" max="5890" width="25.42578125" style="4" customWidth="1"/>
    <col min="5891" max="5891" width="10" style="4" customWidth="1"/>
    <col min="5892" max="5892" width="15.28515625" style="4" customWidth="1"/>
    <col min="5893" max="5897" width="0" style="4" hidden="1" customWidth="1"/>
    <col min="5898" max="5898" width="13.85546875" style="4" customWidth="1"/>
    <col min="5899" max="5899" width="20.42578125" style="4" customWidth="1"/>
    <col min="5900" max="6139" width="11.42578125" style="4"/>
    <col min="6140" max="6140" width="14.42578125" style="4" customWidth="1"/>
    <col min="6141" max="6141" width="22.140625" style="4" customWidth="1"/>
    <col min="6142" max="6142" width="16.85546875" style="4" customWidth="1"/>
    <col min="6143" max="6143" width="22.7109375" style="4" customWidth="1"/>
    <col min="6144" max="6144" width="20.28515625" style="4" customWidth="1"/>
    <col min="6145" max="6145" width="22.42578125" style="4" customWidth="1"/>
    <col min="6146" max="6146" width="25.42578125" style="4" customWidth="1"/>
    <col min="6147" max="6147" width="10" style="4" customWidth="1"/>
    <col min="6148" max="6148" width="15.28515625" style="4" customWidth="1"/>
    <col min="6149" max="6153" width="0" style="4" hidden="1" customWidth="1"/>
    <col min="6154" max="6154" width="13.85546875" style="4" customWidth="1"/>
    <col min="6155" max="6155" width="20.42578125" style="4" customWidth="1"/>
    <col min="6156" max="6395" width="11.42578125" style="4"/>
    <col min="6396" max="6396" width="14.42578125" style="4" customWidth="1"/>
    <col min="6397" max="6397" width="22.140625" style="4" customWidth="1"/>
    <col min="6398" max="6398" width="16.85546875" style="4" customWidth="1"/>
    <col min="6399" max="6399" width="22.7109375" style="4" customWidth="1"/>
    <col min="6400" max="6400" width="20.28515625" style="4" customWidth="1"/>
    <col min="6401" max="6401" width="22.42578125" style="4" customWidth="1"/>
    <col min="6402" max="6402" width="25.42578125" style="4" customWidth="1"/>
    <col min="6403" max="6403" width="10" style="4" customWidth="1"/>
    <col min="6404" max="6404" width="15.28515625" style="4" customWidth="1"/>
    <col min="6405" max="6409" width="0" style="4" hidden="1" customWidth="1"/>
    <col min="6410" max="6410" width="13.85546875" style="4" customWidth="1"/>
    <col min="6411" max="6411" width="20.42578125" style="4" customWidth="1"/>
    <col min="6412" max="6651" width="11.42578125" style="4"/>
    <col min="6652" max="6652" width="14.42578125" style="4" customWidth="1"/>
    <col min="6653" max="6653" width="22.140625" style="4" customWidth="1"/>
    <col min="6654" max="6654" width="16.85546875" style="4" customWidth="1"/>
    <col min="6655" max="6655" width="22.7109375" style="4" customWidth="1"/>
    <col min="6656" max="6656" width="20.28515625" style="4" customWidth="1"/>
    <col min="6657" max="6657" width="22.42578125" style="4" customWidth="1"/>
    <col min="6658" max="6658" width="25.42578125" style="4" customWidth="1"/>
    <col min="6659" max="6659" width="10" style="4" customWidth="1"/>
    <col min="6660" max="6660" width="15.28515625" style="4" customWidth="1"/>
    <col min="6661" max="6665" width="0" style="4" hidden="1" customWidth="1"/>
    <col min="6666" max="6666" width="13.85546875" style="4" customWidth="1"/>
    <col min="6667" max="6667" width="20.42578125" style="4" customWidth="1"/>
    <col min="6668" max="6907" width="11.42578125" style="4"/>
    <col min="6908" max="6908" width="14.42578125" style="4" customWidth="1"/>
    <col min="6909" max="6909" width="22.140625" style="4" customWidth="1"/>
    <col min="6910" max="6910" width="16.85546875" style="4" customWidth="1"/>
    <col min="6911" max="6911" width="22.7109375" style="4" customWidth="1"/>
    <col min="6912" max="6912" width="20.28515625" style="4" customWidth="1"/>
    <col min="6913" max="6913" width="22.42578125" style="4" customWidth="1"/>
    <col min="6914" max="6914" width="25.42578125" style="4" customWidth="1"/>
    <col min="6915" max="6915" width="10" style="4" customWidth="1"/>
    <col min="6916" max="6916" width="15.28515625" style="4" customWidth="1"/>
    <col min="6917" max="6921" width="0" style="4" hidden="1" customWidth="1"/>
    <col min="6922" max="6922" width="13.85546875" style="4" customWidth="1"/>
    <col min="6923" max="6923" width="20.42578125" style="4" customWidth="1"/>
    <col min="6924" max="7163" width="11.42578125" style="4"/>
    <col min="7164" max="7164" width="14.42578125" style="4" customWidth="1"/>
    <col min="7165" max="7165" width="22.140625" style="4" customWidth="1"/>
    <col min="7166" max="7166" width="16.85546875" style="4" customWidth="1"/>
    <col min="7167" max="7167" width="22.7109375" style="4" customWidth="1"/>
    <col min="7168" max="7168" width="20.28515625" style="4" customWidth="1"/>
    <col min="7169" max="7169" width="22.42578125" style="4" customWidth="1"/>
    <col min="7170" max="7170" width="25.42578125" style="4" customWidth="1"/>
    <col min="7171" max="7171" width="10" style="4" customWidth="1"/>
    <col min="7172" max="7172" width="15.28515625" style="4" customWidth="1"/>
    <col min="7173" max="7177" width="0" style="4" hidden="1" customWidth="1"/>
    <col min="7178" max="7178" width="13.85546875" style="4" customWidth="1"/>
    <col min="7179" max="7179" width="20.42578125" style="4" customWidth="1"/>
    <col min="7180" max="7419" width="11.42578125" style="4"/>
    <col min="7420" max="7420" width="14.42578125" style="4" customWidth="1"/>
    <col min="7421" max="7421" width="22.140625" style="4" customWidth="1"/>
    <col min="7422" max="7422" width="16.85546875" style="4" customWidth="1"/>
    <col min="7423" max="7423" width="22.7109375" style="4" customWidth="1"/>
    <col min="7424" max="7424" width="20.28515625" style="4" customWidth="1"/>
    <col min="7425" max="7425" width="22.42578125" style="4" customWidth="1"/>
    <col min="7426" max="7426" width="25.42578125" style="4" customWidth="1"/>
    <col min="7427" max="7427" width="10" style="4" customWidth="1"/>
    <col min="7428" max="7428" width="15.28515625" style="4" customWidth="1"/>
    <col min="7429" max="7433" width="0" style="4" hidden="1" customWidth="1"/>
    <col min="7434" max="7434" width="13.85546875" style="4" customWidth="1"/>
    <col min="7435" max="7435" width="20.42578125" style="4" customWidth="1"/>
    <col min="7436" max="7675" width="11.42578125" style="4"/>
    <col min="7676" max="7676" width="14.42578125" style="4" customWidth="1"/>
    <col min="7677" max="7677" width="22.140625" style="4" customWidth="1"/>
    <col min="7678" max="7678" width="16.85546875" style="4" customWidth="1"/>
    <col min="7679" max="7679" width="22.7109375" style="4" customWidth="1"/>
    <col min="7680" max="7680" width="20.28515625" style="4" customWidth="1"/>
    <col min="7681" max="7681" width="22.42578125" style="4" customWidth="1"/>
    <col min="7682" max="7682" width="25.42578125" style="4" customWidth="1"/>
    <col min="7683" max="7683" width="10" style="4" customWidth="1"/>
    <col min="7684" max="7684" width="15.28515625" style="4" customWidth="1"/>
    <col min="7685" max="7689" width="0" style="4" hidden="1" customWidth="1"/>
    <col min="7690" max="7690" width="13.85546875" style="4" customWidth="1"/>
    <col min="7691" max="7691" width="20.42578125" style="4" customWidth="1"/>
    <col min="7692" max="7931" width="11.42578125" style="4"/>
    <col min="7932" max="7932" width="14.42578125" style="4" customWidth="1"/>
    <col min="7933" max="7933" width="22.140625" style="4" customWidth="1"/>
    <col min="7934" max="7934" width="16.85546875" style="4" customWidth="1"/>
    <col min="7935" max="7935" width="22.7109375" style="4" customWidth="1"/>
    <col min="7936" max="7936" width="20.28515625" style="4" customWidth="1"/>
    <col min="7937" max="7937" width="22.42578125" style="4" customWidth="1"/>
    <col min="7938" max="7938" width="25.42578125" style="4" customWidth="1"/>
    <col min="7939" max="7939" width="10" style="4" customWidth="1"/>
    <col min="7940" max="7940" width="15.28515625" style="4" customWidth="1"/>
    <col min="7941" max="7945" width="0" style="4" hidden="1" customWidth="1"/>
    <col min="7946" max="7946" width="13.85546875" style="4" customWidth="1"/>
    <col min="7947" max="7947" width="20.42578125" style="4" customWidth="1"/>
    <col min="7948" max="8187" width="11.42578125" style="4"/>
    <col min="8188" max="8188" width="14.42578125" style="4" customWidth="1"/>
    <col min="8189" max="8189" width="22.140625" style="4" customWidth="1"/>
    <col min="8190" max="8190" width="16.85546875" style="4" customWidth="1"/>
    <col min="8191" max="8191" width="22.7109375" style="4" customWidth="1"/>
    <col min="8192" max="8192" width="20.28515625" style="4" customWidth="1"/>
    <col min="8193" max="8193" width="22.42578125" style="4" customWidth="1"/>
    <col min="8194" max="8194" width="25.42578125" style="4" customWidth="1"/>
    <col min="8195" max="8195" width="10" style="4" customWidth="1"/>
    <col min="8196" max="8196" width="15.28515625" style="4" customWidth="1"/>
    <col min="8197" max="8201" width="0" style="4" hidden="1" customWidth="1"/>
    <col min="8202" max="8202" width="13.85546875" style="4" customWidth="1"/>
    <col min="8203" max="8203" width="20.42578125" style="4" customWidth="1"/>
    <col min="8204" max="8443" width="11.42578125" style="4"/>
    <col min="8444" max="8444" width="14.42578125" style="4" customWidth="1"/>
    <col min="8445" max="8445" width="22.140625" style="4" customWidth="1"/>
    <col min="8446" max="8446" width="16.85546875" style="4" customWidth="1"/>
    <col min="8447" max="8447" width="22.7109375" style="4" customWidth="1"/>
    <col min="8448" max="8448" width="20.28515625" style="4" customWidth="1"/>
    <col min="8449" max="8449" width="22.42578125" style="4" customWidth="1"/>
    <col min="8450" max="8450" width="25.42578125" style="4" customWidth="1"/>
    <col min="8451" max="8451" width="10" style="4" customWidth="1"/>
    <col min="8452" max="8452" width="15.28515625" style="4" customWidth="1"/>
    <col min="8453" max="8457" width="0" style="4" hidden="1" customWidth="1"/>
    <col min="8458" max="8458" width="13.85546875" style="4" customWidth="1"/>
    <col min="8459" max="8459" width="20.42578125" style="4" customWidth="1"/>
    <col min="8460" max="8699" width="11.42578125" style="4"/>
    <col min="8700" max="8700" width="14.42578125" style="4" customWidth="1"/>
    <col min="8701" max="8701" width="22.140625" style="4" customWidth="1"/>
    <col min="8702" max="8702" width="16.85546875" style="4" customWidth="1"/>
    <col min="8703" max="8703" width="22.7109375" style="4" customWidth="1"/>
    <col min="8704" max="8704" width="20.28515625" style="4" customWidth="1"/>
    <col min="8705" max="8705" width="22.42578125" style="4" customWidth="1"/>
    <col min="8706" max="8706" width="25.42578125" style="4" customWidth="1"/>
    <col min="8707" max="8707" width="10" style="4" customWidth="1"/>
    <col min="8708" max="8708" width="15.28515625" style="4" customWidth="1"/>
    <col min="8709" max="8713" width="0" style="4" hidden="1" customWidth="1"/>
    <col min="8714" max="8714" width="13.85546875" style="4" customWidth="1"/>
    <col min="8715" max="8715" width="20.42578125" style="4" customWidth="1"/>
    <col min="8716" max="8955" width="11.42578125" style="4"/>
    <col min="8956" max="8956" width="14.42578125" style="4" customWidth="1"/>
    <col min="8957" max="8957" width="22.140625" style="4" customWidth="1"/>
    <col min="8958" max="8958" width="16.85546875" style="4" customWidth="1"/>
    <col min="8959" max="8959" width="22.7109375" style="4" customWidth="1"/>
    <col min="8960" max="8960" width="20.28515625" style="4" customWidth="1"/>
    <col min="8961" max="8961" width="22.42578125" style="4" customWidth="1"/>
    <col min="8962" max="8962" width="25.42578125" style="4" customWidth="1"/>
    <col min="8963" max="8963" width="10" style="4" customWidth="1"/>
    <col min="8964" max="8964" width="15.28515625" style="4" customWidth="1"/>
    <col min="8965" max="8969" width="0" style="4" hidden="1" customWidth="1"/>
    <col min="8970" max="8970" width="13.85546875" style="4" customWidth="1"/>
    <col min="8971" max="8971" width="20.42578125" style="4" customWidth="1"/>
    <col min="8972" max="9211" width="11.42578125" style="4"/>
    <col min="9212" max="9212" width="14.42578125" style="4" customWidth="1"/>
    <col min="9213" max="9213" width="22.140625" style="4" customWidth="1"/>
    <col min="9214" max="9214" width="16.85546875" style="4" customWidth="1"/>
    <col min="9215" max="9215" width="22.7109375" style="4" customWidth="1"/>
    <col min="9216" max="9216" width="20.28515625" style="4" customWidth="1"/>
    <col min="9217" max="9217" width="22.42578125" style="4" customWidth="1"/>
    <col min="9218" max="9218" width="25.42578125" style="4" customWidth="1"/>
    <col min="9219" max="9219" width="10" style="4" customWidth="1"/>
    <col min="9220" max="9220" width="15.28515625" style="4" customWidth="1"/>
    <col min="9221" max="9225" width="0" style="4" hidden="1" customWidth="1"/>
    <col min="9226" max="9226" width="13.85546875" style="4" customWidth="1"/>
    <col min="9227" max="9227" width="20.42578125" style="4" customWidth="1"/>
    <col min="9228" max="9467" width="11.42578125" style="4"/>
    <col min="9468" max="9468" width="14.42578125" style="4" customWidth="1"/>
    <col min="9469" max="9469" width="22.140625" style="4" customWidth="1"/>
    <col min="9470" max="9470" width="16.85546875" style="4" customWidth="1"/>
    <col min="9471" max="9471" width="22.7109375" style="4" customWidth="1"/>
    <col min="9472" max="9472" width="20.28515625" style="4" customWidth="1"/>
    <col min="9473" max="9473" width="22.42578125" style="4" customWidth="1"/>
    <col min="9474" max="9474" width="25.42578125" style="4" customWidth="1"/>
    <col min="9475" max="9475" width="10" style="4" customWidth="1"/>
    <col min="9476" max="9476" width="15.28515625" style="4" customWidth="1"/>
    <col min="9477" max="9481" width="0" style="4" hidden="1" customWidth="1"/>
    <col min="9482" max="9482" width="13.85546875" style="4" customWidth="1"/>
    <col min="9483" max="9483" width="20.42578125" style="4" customWidth="1"/>
    <col min="9484" max="9723" width="11.42578125" style="4"/>
    <col min="9724" max="9724" width="14.42578125" style="4" customWidth="1"/>
    <col min="9725" max="9725" width="22.140625" style="4" customWidth="1"/>
    <col min="9726" max="9726" width="16.85546875" style="4" customWidth="1"/>
    <col min="9727" max="9727" width="22.7109375" style="4" customWidth="1"/>
    <col min="9728" max="9728" width="20.28515625" style="4" customWidth="1"/>
    <col min="9729" max="9729" width="22.42578125" style="4" customWidth="1"/>
    <col min="9730" max="9730" width="25.42578125" style="4" customWidth="1"/>
    <col min="9731" max="9731" width="10" style="4" customWidth="1"/>
    <col min="9732" max="9732" width="15.28515625" style="4" customWidth="1"/>
    <col min="9733" max="9737" width="0" style="4" hidden="1" customWidth="1"/>
    <col min="9738" max="9738" width="13.85546875" style="4" customWidth="1"/>
    <col min="9739" max="9739" width="20.42578125" style="4" customWidth="1"/>
    <col min="9740" max="9979" width="11.42578125" style="4"/>
    <col min="9980" max="9980" width="14.42578125" style="4" customWidth="1"/>
    <col min="9981" max="9981" width="22.140625" style="4" customWidth="1"/>
    <col min="9982" max="9982" width="16.85546875" style="4" customWidth="1"/>
    <col min="9983" max="9983" width="22.7109375" style="4" customWidth="1"/>
    <col min="9984" max="9984" width="20.28515625" style="4" customWidth="1"/>
    <col min="9985" max="9985" width="22.42578125" style="4" customWidth="1"/>
    <col min="9986" max="9986" width="25.42578125" style="4" customWidth="1"/>
    <col min="9987" max="9987" width="10" style="4" customWidth="1"/>
    <col min="9988" max="9988" width="15.28515625" style="4" customWidth="1"/>
    <col min="9989" max="9993" width="0" style="4" hidden="1" customWidth="1"/>
    <col min="9994" max="9994" width="13.85546875" style="4" customWidth="1"/>
    <col min="9995" max="9995" width="20.42578125" style="4" customWidth="1"/>
    <col min="9996" max="10235" width="11.42578125" style="4"/>
    <col min="10236" max="10236" width="14.42578125" style="4" customWidth="1"/>
    <col min="10237" max="10237" width="22.140625" style="4" customWidth="1"/>
    <col min="10238" max="10238" width="16.85546875" style="4" customWidth="1"/>
    <col min="10239" max="10239" width="22.7109375" style="4" customWidth="1"/>
    <col min="10240" max="10240" width="20.28515625" style="4" customWidth="1"/>
    <col min="10241" max="10241" width="22.42578125" style="4" customWidth="1"/>
    <col min="10242" max="10242" width="25.42578125" style="4" customWidth="1"/>
    <col min="10243" max="10243" width="10" style="4" customWidth="1"/>
    <col min="10244" max="10244" width="15.28515625" style="4" customWidth="1"/>
    <col min="10245" max="10249" width="0" style="4" hidden="1" customWidth="1"/>
    <col min="10250" max="10250" width="13.85546875" style="4" customWidth="1"/>
    <col min="10251" max="10251" width="20.42578125" style="4" customWidth="1"/>
    <col min="10252" max="10491" width="11.42578125" style="4"/>
    <col min="10492" max="10492" width="14.42578125" style="4" customWidth="1"/>
    <col min="10493" max="10493" width="22.140625" style="4" customWidth="1"/>
    <col min="10494" max="10494" width="16.85546875" style="4" customWidth="1"/>
    <col min="10495" max="10495" width="22.7109375" style="4" customWidth="1"/>
    <col min="10496" max="10496" width="20.28515625" style="4" customWidth="1"/>
    <col min="10497" max="10497" width="22.42578125" style="4" customWidth="1"/>
    <col min="10498" max="10498" width="25.42578125" style="4" customWidth="1"/>
    <col min="10499" max="10499" width="10" style="4" customWidth="1"/>
    <col min="10500" max="10500" width="15.28515625" style="4" customWidth="1"/>
    <col min="10501" max="10505" width="0" style="4" hidden="1" customWidth="1"/>
    <col min="10506" max="10506" width="13.85546875" style="4" customWidth="1"/>
    <col min="10507" max="10507" width="20.42578125" style="4" customWidth="1"/>
    <col min="10508" max="10747" width="11.42578125" style="4"/>
    <col min="10748" max="10748" width="14.42578125" style="4" customWidth="1"/>
    <col min="10749" max="10749" width="22.140625" style="4" customWidth="1"/>
    <col min="10750" max="10750" width="16.85546875" style="4" customWidth="1"/>
    <col min="10751" max="10751" width="22.7109375" style="4" customWidth="1"/>
    <col min="10752" max="10752" width="20.28515625" style="4" customWidth="1"/>
    <col min="10753" max="10753" width="22.42578125" style="4" customWidth="1"/>
    <col min="10754" max="10754" width="25.42578125" style="4" customWidth="1"/>
    <col min="10755" max="10755" width="10" style="4" customWidth="1"/>
    <col min="10756" max="10756" width="15.28515625" style="4" customWidth="1"/>
    <col min="10757" max="10761" width="0" style="4" hidden="1" customWidth="1"/>
    <col min="10762" max="10762" width="13.85546875" style="4" customWidth="1"/>
    <col min="10763" max="10763" width="20.42578125" style="4" customWidth="1"/>
    <col min="10764" max="11003" width="11.42578125" style="4"/>
    <col min="11004" max="11004" width="14.42578125" style="4" customWidth="1"/>
    <col min="11005" max="11005" width="22.140625" style="4" customWidth="1"/>
    <col min="11006" max="11006" width="16.85546875" style="4" customWidth="1"/>
    <col min="11007" max="11007" width="22.7109375" style="4" customWidth="1"/>
    <col min="11008" max="11008" width="20.28515625" style="4" customWidth="1"/>
    <col min="11009" max="11009" width="22.42578125" style="4" customWidth="1"/>
    <col min="11010" max="11010" width="25.42578125" style="4" customWidth="1"/>
    <col min="11011" max="11011" width="10" style="4" customWidth="1"/>
    <col min="11012" max="11012" width="15.28515625" style="4" customWidth="1"/>
    <col min="11013" max="11017" width="0" style="4" hidden="1" customWidth="1"/>
    <col min="11018" max="11018" width="13.85546875" style="4" customWidth="1"/>
    <col min="11019" max="11019" width="20.42578125" style="4" customWidth="1"/>
    <col min="11020" max="11259" width="11.42578125" style="4"/>
    <col min="11260" max="11260" width="14.42578125" style="4" customWidth="1"/>
    <col min="11261" max="11261" width="22.140625" style="4" customWidth="1"/>
    <col min="11262" max="11262" width="16.85546875" style="4" customWidth="1"/>
    <col min="11263" max="11263" width="22.7109375" style="4" customWidth="1"/>
    <col min="11264" max="11264" width="20.28515625" style="4" customWidth="1"/>
    <col min="11265" max="11265" width="22.42578125" style="4" customWidth="1"/>
    <col min="11266" max="11266" width="25.42578125" style="4" customWidth="1"/>
    <col min="11267" max="11267" width="10" style="4" customWidth="1"/>
    <col min="11268" max="11268" width="15.28515625" style="4" customWidth="1"/>
    <col min="11269" max="11273" width="0" style="4" hidden="1" customWidth="1"/>
    <col min="11274" max="11274" width="13.85546875" style="4" customWidth="1"/>
    <col min="11275" max="11275" width="20.42578125" style="4" customWidth="1"/>
    <col min="11276" max="11515" width="11.42578125" style="4"/>
    <col min="11516" max="11516" width="14.42578125" style="4" customWidth="1"/>
    <col min="11517" max="11517" width="22.140625" style="4" customWidth="1"/>
    <col min="11518" max="11518" width="16.85546875" style="4" customWidth="1"/>
    <col min="11519" max="11519" width="22.7109375" style="4" customWidth="1"/>
    <col min="11520" max="11520" width="20.28515625" style="4" customWidth="1"/>
    <col min="11521" max="11521" width="22.42578125" style="4" customWidth="1"/>
    <col min="11522" max="11522" width="25.42578125" style="4" customWidth="1"/>
    <col min="11523" max="11523" width="10" style="4" customWidth="1"/>
    <col min="11524" max="11524" width="15.28515625" style="4" customWidth="1"/>
    <col min="11525" max="11529" width="0" style="4" hidden="1" customWidth="1"/>
    <col min="11530" max="11530" width="13.85546875" style="4" customWidth="1"/>
    <col min="11531" max="11531" width="20.42578125" style="4" customWidth="1"/>
    <col min="11532" max="11771" width="11.42578125" style="4"/>
    <col min="11772" max="11772" width="14.42578125" style="4" customWidth="1"/>
    <col min="11773" max="11773" width="22.140625" style="4" customWidth="1"/>
    <col min="11774" max="11774" width="16.85546875" style="4" customWidth="1"/>
    <col min="11775" max="11775" width="22.7109375" style="4" customWidth="1"/>
    <col min="11776" max="11776" width="20.28515625" style="4" customWidth="1"/>
    <col min="11777" max="11777" width="22.42578125" style="4" customWidth="1"/>
    <col min="11778" max="11778" width="25.42578125" style="4" customWidth="1"/>
    <col min="11779" max="11779" width="10" style="4" customWidth="1"/>
    <col min="11780" max="11780" width="15.28515625" style="4" customWidth="1"/>
    <col min="11781" max="11785" width="0" style="4" hidden="1" customWidth="1"/>
    <col min="11786" max="11786" width="13.85546875" style="4" customWidth="1"/>
    <col min="11787" max="11787" width="20.42578125" style="4" customWidth="1"/>
    <col min="11788" max="12027" width="11.42578125" style="4"/>
    <col min="12028" max="12028" width="14.42578125" style="4" customWidth="1"/>
    <col min="12029" max="12029" width="22.140625" style="4" customWidth="1"/>
    <col min="12030" max="12030" width="16.85546875" style="4" customWidth="1"/>
    <col min="12031" max="12031" width="22.7109375" style="4" customWidth="1"/>
    <col min="12032" max="12032" width="20.28515625" style="4" customWidth="1"/>
    <col min="12033" max="12033" width="22.42578125" style="4" customWidth="1"/>
    <col min="12034" max="12034" width="25.42578125" style="4" customWidth="1"/>
    <col min="12035" max="12035" width="10" style="4" customWidth="1"/>
    <col min="12036" max="12036" width="15.28515625" style="4" customWidth="1"/>
    <col min="12037" max="12041" width="0" style="4" hidden="1" customWidth="1"/>
    <col min="12042" max="12042" width="13.85546875" style="4" customWidth="1"/>
    <col min="12043" max="12043" width="20.42578125" style="4" customWidth="1"/>
    <col min="12044" max="12283" width="11.42578125" style="4"/>
    <col min="12284" max="12284" width="14.42578125" style="4" customWidth="1"/>
    <col min="12285" max="12285" width="22.140625" style="4" customWidth="1"/>
    <col min="12286" max="12286" width="16.85546875" style="4" customWidth="1"/>
    <col min="12287" max="12287" width="22.7109375" style="4" customWidth="1"/>
    <col min="12288" max="12288" width="20.28515625" style="4" customWidth="1"/>
    <col min="12289" max="12289" width="22.42578125" style="4" customWidth="1"/>
    <col min="12290" max="12290" width="25.42578125" style="4" customWidth="1"/>
    <col min="12291" max="12291" width="10" style="4" customWidth="1"/>
    <col min="12292" max="12292" width="15.28515625" style="4" customWidth="1"/>
    <col min="12293" max="12297" width="0" style="4" hidden="1" customWidth="1"/>
    <col min="12298" max="12298" width="13.85546875" style="4" customWidth="1"/>
    <col min="12299" max="12299" width="20.42578125" style="4" customWidth="1"/>
    <col min="12300" max="12539" width="11.42578125" style="4"/>
    <col min="12540" max="12540" width="14.42578125" style="4" customWidth="1"/>
    <col min="12541" max="12541" width="22.140625" style="4" customWidth="1"/>
    <col min="12542" max="12542" width="16.85546875" style="4" customWidth="1"/>
    <col min="12543" max="12543" width="22.7109375" style="4" customWidth="1"/>
    <col min="12544" max="12544" width="20.28515625" style="4" customWidth="1"/>
    <col min="12545" max="12545" width="22.42578125" style="4" customWidth="1"/>
    <col min="12546" max="12546" width="25.42578125" style="4" customWidth="1"/>
    <col min="12547" max="12547" width="10" style="4" customWidth="1"/>
    <col min="12548" max="12548" width="15.28515625" style="4" customWidth="1"/>
    <col min="12549" max="12553" width="0" style="4" hidden="1" customWidth="1"/>
    <col min="12554" max="12554" width="13.85546875" style="4" customWidth="1"/>
    <col min="12555" max="12555" width="20.42578125" style="4" customWidth="1"/>
    <col min="12556" max="12795" width="11.42578125" style="4"/>
    <col min="12796" max="12796" width="14.42578125" style="4" customWidth="1"/>
    <col min="12797" max="12797" width="22.140625" style="4" customWidth="1"/>
    <col min="12798" max="12798" width="16.85546875" style="4" customWidth="1"/>
    <col min="12799" max="12799" width="22.7109375" style="4" customWidth="1"/>
    <col min="12800" max="12800" width="20.28515625" style="4" customWidth="1"/>
    <col min="12801" max="12801" width="22.42578125" style="4" customWidth="1"/>
    <col min="12802" max="12802" width="25.42578125" style="4" customWidth="1"/>
    <col min="12803" max="12803" width="10" style="4" customWidth="1"/>
    <col min="12804" max="12804" width="15.28515625" style="4" customWidth="1"/>
    <col min="12805" max="12809" width="0" style="4" hidden="1" customWidth="1"/>
    <col min="12810" max="12810" width="13.85546875" style="4" customWidth="1"/>
    <col min="12811" max="12811" width="20.42578125" style="4" customWidth="1"/>
    <col min="12812" max="13051" width="11.42578125" style="4"/>
    <col min="13052" max="13052" width="14.42578125" style="4" customWidth="1"/>
    <col min="13053" max="13053" width="22.140625" style="4" customWidth="1"/>
    <col min="13054" max="13054" width="16.85546875" style="4" customWidth="1"/>
    <col min="13055" max="13055" width="22.7109375" style="4" customWidth="1"/>
    <col min="13056" max="13056" width="20.28515625" style="4" customWidth="1"/>
    <col min="13057" max="13057" width="22.42578125" style="4" customWidth="1"/>
    <col min="13058" max="13058" width="25.42578125" style="4" customWidth="1"/>
    <col min="13059" max="13059" width="10" style="4" customWidth="1"/>
    <col min="13060" max="13060" width="15.28515625" style="4" customWidth="1"/>
    <col min="13061" max="13065" width="0" style="4" hidden="1" customWidth="1"/>
    <col min="13066" max="13066" width="13.85546875" style="4" customWidth="1"/>
    <col min="13067" max="13067" width="20.42578125" style="4" customWidth="1"/>
    <col min="13068" max="13307" width="11.42578125" style="4"/>
    <col min="13308" max="13308" width="14.42578125" style="4" customWidth="1"/>
    <col min="13309" max="13309" width="22.140625" style="4" customWidth="1"/>
    <col min="13310" max="13310" width="16.85546875" style="4" customWidth="1"/>
    <col min="13311" max="13311" width="22.7109375" style="4" customWidth="1"/>
    <col min="13312" max="13312" width="20.28515625" style="4" customWidth="1"/>
    <col min="13313" max="13313" width="22.42578125" style="4" customWidth="1"/>
    <col min="13314" max="13314" width="25.42578125" style="4" customWidth="1"/>
    <col min="13315" max="13315" width="10" style="4" customWidth="1"/>
    <col min="13316" max="13316" width="15.28515625" style="4" customWidth="1"/>
    <col min="13317" max="13321" width="0" style="4" hidden="1" customWidth="1"/>
    <col min="13322" max="13322" width="13.85546875" style="4" customWidth="1"/>
    <col min="13323" max="13323" width="20.42578125" style="4" customWidth="1"/>
    <col min="13324" max="13563" width="11.42578125" style="4"/>
    <col min="13564" max="13564" width="14.42578125" style="4" customWidth="1"/>
    <col min="13565" max="13565" width="22.140625" style="4" customWidth="1"/>
    <col min="13566" max="13566" width="16.85546875" style="4" customWidth="1"/>
    <col min="13567" max="13567" width="22.7109375" style="4" customWidth="1"/>
    <col min="13568" max="13568" width="20.28515625" style="4" customWidth="1"/>
    <col min="13569" max="13569" width="22.42578125" style="4" customWidth="1"/>
    <col min="13570" max="13570" width="25.42578125" style="4" customWidth="1"/>
    <col min="13571" max="13571" width="10" style="4" customWidth="1"/>
    <col min="13572" max="13572" width="15.28515625" style="4" customWidth="1"/>
    <col min="13573" max="13577" width="0" style="4" hidden="1" customWidth="1"/>
    <col min="13578" max="13578" width="13.85546875" style="4" customWidth="1"/>
    <col min="13579" max="13579" width="20.42578125" style="4" customWidth="1"/>
    <col min="13580" max="13819" width="11.42578125" style="4"/>
    <col min="13820" max="13820" width="14.42578125" style="4" customWidth="1"/>
    <col min="13821" max="13821" width="22.140625" style="4" customWidth="1"/>
    <col min="13822" max="13822" width="16.85546875" style="4" customWidth="1"/>
    <col min="13823" max="13823" width="22.7109375" style="4" customWidth="1"/>
    <col min="13824" max="13824" width="20.28515625" style="4" customWidth="1"/>
    <col min="13825" max="13825" width="22.42578125" style="4" customWidth="1"/>
    <col min="13826" max="13826" width="25.42578125" style="4" customWidth="1"/>
    <col min="13827" max="13827" width="10" style="4" customWidth="1"/>
    <col min="13828" max="13828" width="15.28515625" style="4" customWidth="1"/>
    <col min="13829" max="13833" width="0" style="4" hidden="1" customWidth="1"/>
    <col min="13834" max="13834" width="13.85546875" style="4" customWidth="1"/>
    <col min="13835" max="13835" width="20.42578125" style="4" customWidth="1"/>
    <col min="13836" max="14075" width="11.42578125" style="4"/>
    <col min="14076" max="14076" width="14.42578125" style="4" customWidth="1"/>
    <col min="14077" max="14077" width="22.140625" style="4" customWidth="1"/>
    <col min="14078" max="14078" width="16.85546875" style="4" customWidth="1"/>
    <col min="14079" max="14079" width="22.7109375" style="4" customWidth="1"/>
    <col min="14080" max="14080" width="20.28515625" style="4" customWidth="1"/>
    <col min="14081" max="14081" width="22.42578125" style="4" customWidth="1"/>
    <col min="14082" max="14082" width="25.42578125" style="4" customWidth="1"/>
    <col min="14083" max="14083" width="10" style="4" customWidth="1"/>
    <col min="14084" max="14084" width="15.28515625" style="4" customWidth="1"/>
    <col min="14085" max="14089" width="0" style="4" hidden="1" customWidth="1"/>
    <col min="14090" max="14090" width="13.85546875" style="4" customWidth="1"/>
    <col min="14091" max="14091" width="20.42578125" style="4" customWidth="1"/>
    <col min="14092" max="14331" width="11.42578125" style="4"/>
    <col min="14332" max="14332" width="14.42578125" style="4" customWidth="1"/>
    <col min="14333" max="14333" width="22.140625" style="4" customWidth="1"/>
    <col min="14334" max="14334" width="16.85546875" style="4" customWidth="1"/>
    <col min="14335" max="14335" width="22.7109375" style="4" customWidth="1"/>
    <col min="14336" max="14336" width="20.28515625" style="4" customWidth="1"/>
    <col min="14337" max="14337" width="22.42578125" style="4" customWidth="1"/>
    <col min="14338" max="14338" width="25.42578125" style="4" customWidth="1"/>
    <col min="14339" max="14339" width="10" style="4" customWidth="1"/>
    <col min="14340" max="14340" width="15.28515625" style="4" customWidth="1"/>
    <col min="14341" max="14345" width="0" style="4" hidden="1" customWidth="1"/>
    <col min="14346" max="14346" width="13.85546875" style="4" customWidth="1"/>
    <col min="14347" max="14347" width="20.42578125" style="4" customWidth="1"/>
    <col min="14348" max="14587" width="11.42578125" style="4"/>
    <col min="14588" max="14588" width="14.42578125" style="4" customWidth="1"/>
    <col min="14589" max="14589" width="22.140625" style="4" customWidth="1"/>
    <col min="14590" max="14590" width="16.85546875" style="4" customWidth="1"/>
    <col min="14591" max="14591" width="22.7109375" style="4" customWidth="1"/>
    <col min="14592" max="14592" width="20.28515625" style="4" customWidth="1"/>
    <col min="14593" max="14593" width="22.42578125" style="4" customWidth="1"/>
    <col min="14594" max="14594" width="25.42578125" style="4" customWidth="1"/>
    <col min="14595" max="14595" width="10" style="4" customWidth="1"/>
    <col min="14596" max="14596" width="15.28515625" style="4" customWidth="1"/>
    <col min="14597" max="14601" width="0" style="4" hidden="1" customWidth="1"/>
    <col min="14602" max="14602" width="13.85546875" style="4" customWidth="1"/>
    <col min="14603" max="14603" width="20.42578125" style="4" customWidth="1"/>
    <col min="14604" max="14843" width="11.42578125" style="4"/>
    <col min="14844" max="14844" width="14.42578125" style="4" customWidth="1"/>
    <col min="14845" max="14845" width="22.140625" style="4" customWidth="1"/>
    <col min="14846" max="14846" width="16.85546875" style="4" customWidth="1"/>
    <col min="14847" max="14847" width="22.7109375" style="4" customWidth="1"/>
    <col min="14848" max="14848" width="20.28515625" style="4" customWidth="1"/>
    <col min="14849" max="14849" width="22.42578125" style="4" customWidth="1"/>
    <col min="14850" max="14850" width="25.42578125" style="4" customWidth="1"/>
    <col min="14851" max="14851" width="10" style="4" customWidth="1"/>
    <col min="14852" max="14852" width="15.28515625" style="4" customWidth="1"/>
    <col min="14853" max="14857" width="0" style="4" hidden="1" customWidth="1"/>
    <col min="14858" max="14858" width="13.85546875" style="4" customWidth="1"/>
    <col min="14859" max="14859" width="20.42578125" style="4" customWidth="1"/>
    <col min="14860" max="15099" width="11.42578125" style="4"/>
    <col min="15100" max="15100" width="14.42578125" style="4" customWidth="1"/>
    <col min="15101" max="15101" width="22.140625" style="4" customWidth="1"/>
    <col min="15102" max="15102" width="16.85546875" style="4" customWidth="1"/>
    <col min="15103" max="15103" width="22.7109375" style="4" customWidth="1"/>
    <col min="15104" max="15104" width="20.28515625" style="4" customWidth="1"/>
    <col min="15105" max="15105" width="22.42578125" style="4" customWidth="1"/>
    <col min="15106" max="15106" width="25.42578125" style="4" customWidth="1"/>
    <col min="15107" max="15107" width="10" style="4" customWidth="1"/>
    <col min="15108" max="15108" width="15.28515625" style="4" customWidth="1"/>
    <col min="15109" max="15113" width="0" style="4" hidden="1" customWidth="1"/>
    <col min="15114" max="15114" width="13.85546875" style="4" customWidth="1"/>
    <col min="15115" max="15115" width="20.42578125" style="4" customWidth="1"/>
    <col min="15116" max="15355" width="11.42578125" style="4"/>
    <col min="15356" max="15356" width="14.42578125" style="4" customWidth="1"/>
    <col min="15357" max="15357" width="22.140625" style="4" customWidth="1"/>
    <col min="15358" max="15358" width="16.85546875" style="4" customWidth="1"/>
    <col min="15359" max="15359" width="22.7109375" style="4" customWidth="1"/>
    <col min="15360" max="15360" width="20.28515625" style="4" customWidth="1"/>
    <col min="15361" max="15361" width="22.42578125" style="4" customWidth="1"/>
    <col min="15362" max="15362" width="25.42578125" style="4" customWidth="1"/>
    <col min="15363" max="15363" width="10" style="4" customWidth="1"/>
    <col min="15364" max="15364" width="15.28515625" style="4" customWidth="1"/>
    <col min="15365" max="15369" width="0" style="4" hidden="1" customWidth="1"/>
    <col min="15370" max="15370" width="13.85546875" style="4" customWidth="1"/>
    <col min="15371" max="15371" width="20.42578125" style="4" customWidth="1"/>
    <col min="15372" max="15611" width="11.42578125" style="4"/>
    <col min="15612" max="15612" width="14.42578125" style="4" customWidth="1"/>
    <col min="15613" max="15613" width="22.140625" style="4" customWidth="1"/>
    <col min="15614" max="15614" width="16.85546875" style="4" customWidth="1"/>
    <col min="15615" max="15615" width="22.7109375" style="4" customWidth="1"/>
    <col min="15616" max="15616" width="20.28515625" style="4" customWidth="1"/>
    <col min="15617" max="15617" width="22.42578125" style="4" customWidth="1"/>
    <col min="15618" max="15618" width="25.42578125" style="4" customWidth="1"/>
    <col min="15619" max="15619" width="10" style="4" customWidth="1"/>
    <col min="15620" max="15620" width="15.28515625" style="4" customWidth="1"/>
    <col min="15621" max="15625" width="0" style="4" hidden="1" customWidth="1"/>
    <col min="15626" max="15626" width="13.85546875" style="4" customWidth="1"/>
    <col min="15627" max="15627" width="20.42578125" style="4" customWidth="1"/>
    <col min="15628" max="15867" width="11.42578125" style="4"/>
    <col min="15868" max="15868" width="14.42578125" style="4" customWidth="1"/>
    <col min="15869" max="15869" width="22.140625" style="4" customWidth="1"/>
    <col min="15870" max="15870" width="16.85546875" style="4" customWidth="1"/>
    <col min="15871" max="15871" width="22.7109375" style="4" customWidth="1"/>
    <col min="15872" max="15872" width="20.28515625" style="4" customWidth="1"/>
    <col min="15873" max="15873" width="22.42578125" style="4" customWidth="1"/>
    <col min="15874" max="15874" width="25.42578125" style="4" customWidth="1"/>
    <col min="15875" max="15875" width="10" style="4" customWidth="1"/>
    <col min="15876" max="15876" width="15.28515625" style="4" customWidth="1"/>
    <col min="15877" max="15881" width="0" style="4" hidden="1" customWidth="1"/>
    <col min="15882" max="15882" width="13.85546875" style="4" customWidth="1"/>
    <col min="15883" max="15883" width="20.42578125" style="4" customWidth="1"/>
    <col min="15884" max="16123" width="11.42578125" style="4"/>
    <col min="16124" max="16124" width="14.42578125" style="4" customWidth="1"/>
    <col min="16125" max="16125" width="22.140625" style="4" customWidth="1"/>
    <col min="16126" max="16126" width="16.85546875" style="4" customWidth="1"/>
    <col min="16127" max="16127" width="22.7109375" style="4" customWidth="1"/>
    <col min="16128" max="16128" width="20.28515625" style="4" customWidth="1"/>
    <col min="16129" max="16129" width="22.42578125" style="4" customWidth="1"/>
    <col min="16130" max="16130" width="25.42578125" style="4" customWidth="1"/>
    <col min="16131" max="16131" width="10" style="4" customWidth="1"/>
    <col min="16132" max="16132" width="15.28515625" style="4" customWidth="1"/>
    <col min="16133" max="16137" width="0" style="4" hidden="1" customWidth="1"/>
    <col min="16138" max="16138" width="13.85546875" style="4" customWidth="1"/>
    <col min="16139" max="16139" width="20.42578125" style="4" customWidth="1"/>
    <col min="16140" max="16384" width="11.42578125" style="4"/>
  </cols>
  <sheetData>
    <row r="1" spans="1:12" s="1" customFormat="1" ht="21.75" customHeight="1">
      <c r="A1" s="400"/>
      <c r="B1" s="439"/>
      <c r="C1" s="440"/>
      <c r="D1" s="446" t="s">
        <v>17</v>
      </c>
      <c r="E1" s="487"/>
      <c r="F1" s="487"/>
      <c r="G1" s="487"/>
      <c r="H1" s="487"/>
      <c r="I1" s="487"/>
      <c r="J1" s="488"/>
      <c r="K1" s="6" t="s">
        <v>0</v>
      </c>
    </row>
    <row r="2" spans="1:12" s="1" customFormat="1" ht="21.75" customHeight="1">
      <c r="A2" s="400"/>
      <c r="B2" s="441"/>
      <c r="C2" s="442"/>
      <c r="D2" s="489"/>
      <c r="E2" s="490"/>
      <c r="F2" s="490"/>
      <c r="G2" s="490"/>
      <c r="H2" s="490"/>
      <c r="I2" s="490"/>
      <c r="J2" s="491"/>
      <c r="K2" s="51" t="s">
        <v>254</v>
      </c>
    </row>
    <row r="3" spans="1:12" s="1" customFormat="1" ht="21.75" customHeight="1">
      <c r="A3" s="400"/>
      <c r="B3" s="441"/>
      <c r="C3" s="442"/>
      <c r="D3" s="489"/>
      <c r="E3" s="490"/>
      <c r="F3" s="490"/>
      <c r="G3" s="490"/>
      <c r="H3" s="490"/>
      <c r="I3" s="490"/>
      <c r="J3" s="491"/>
      <c r="K3" s="6" t="s">
        <v>255</v>
      </c>
    </row>
    <row r="4" spans="1:12" s="1" customFormat="1" ht="21.75" customHeight="1">
      <c r="A4" s="400"/>
      <c r="B4" s="443"/>
      <c r="C4" s="444"/>
      <c r="D4" s="492"/>
      <c r="E4" s="493"/>
      <c r="F4" s="493"/>
      <c r="G4" s="493"/>
      <c r="H4" s="493"/>
      <c r="I4" s="493"/>
      <c r="J4" s="494"/>
      <c r="K4" s="6" t="s">
        <v>1</v>
      </c>
    </row>
    <row r="5" spans="1:12" s="1" customFormat="1" ht="28.5" customHeight="1">
      <c r="A5" s="400"/>
      <c r="B5" s="476"/>
      <c r="C5" s="476"/>
      <c r="D5" s="476"/>
      <c r="E5" s="476"/>
      <c r="F5" s="476"/>
      <c r="G5" s="476"/>
      <c r="H5" s="476"/>
      <c r="I5" s="476"/>
      <c r="J5" s="476"/>
      <c r="K5" s="476"/>
    </row>
    <row r="6" spans="1:12" s="2" customFormat="1" ht="28.5" customHeight="1">
      <c r="A6" s="400"/>
      <c r="B6" s="477" t="s">
        <v>2</v>
      </c>
      <c r="C6" s="477"/>
      <c r="D6" s="477"/>
      <c r="E6" s="477"/>
      <c r="F6" s="477"/>
      <c r="G6" s="477"/>
      <c r="H6" s="477"/>
      <c r="I6" s="477"/>
      <c r="J6" s="477"/>
      <c r="K6" s="477"/>
    </row>
    <row r="7" spans="1:12" s="2" customFormat="1" ht="28.5" customHeight="1">
      <c r="A7" s="400"/>
      <c r="B7" s="477" t="s">
        <v>8</v>
      </c>
      <c r="C7" s="477"/>
      <c r="D7" s="477"/>
      <c r="E7" s="477"/>
      <c r="F7" s="477"/>
      <c r="G7" s="477"/>
      <c r="H7" s="8"/>
      <c r="I7" s="156"/>
      <c r="J7" s="8"/>
      <c r="K7" s="8"/>
    </row>
    <row r="8" spans="1:12" s="2" customFormat="1" ht="28.5" customHeight="1">
      <c r="A8" s="400"/>
      <c r="B8" s="477" t="s">
        <v>3</v>
      </c>
      <c r="C8" s="477"/>
      <c r="D8" s="477"/>
      <c r="E8" s="477"/>
      <c r="F8" s="477"/>
      <c r="G8" s="477"/>
      <c r="H8" s="477"/>
      <c r="I8" s="156"/>
      <c r="J8" s="8"/>
      <c r="K8" s="8"/>
    </row>
    <row r="9" spans="1:12" s="1" customFormat="1" ht="28.5" customHeight="1">
      <c r="A9" s="400"/>
      <c r="B9" s="483" t="s">
        <v>394</v>
      </c>
      <c r="C9" s="483"/>
      <c r="D9" s="483"/>
      <c r="E9" s="483"/>
      <c r="F9" s="483"/>
      <c r="G9" s="483"/>
      <c r="H9" s="483"/>
      <c r="I9" s="483"/>
      <c r="J9" s="483"/>
      <c r="K9" s="483"/>
    </row>
    <row r="10" spans="1:12" s="1" customFormat="1" ht="28.5" customHeight="1" thickBot="1">
      <c r="A10" s="400"/>
      <c r="B10" s="476"/>
      <c r="C10" s="476"/>
      <c r="D10" s="476"/>
      <c r="E10" s="476"/>
      <c r="F10" s="476"/>
      <c r="G10" s="476"/>
      <c r="H10" s="476"/>
      <c r="I10" s="476"/>
      <c r="J10" s="476"/>
      <c r="K10" s="476"/>
    </row>
    <row r="11" spans="1:12" s="1" customFormat="1" ht="28.5" customHeight="1" thickBot="1">
      <c r="A11" s="400"/>
      <c r="B11" s="409" t="s">
        <v>62</v>
      </c>
      <c r="C11" s="455" t="s">
        <v>63</v>
      </c>
      <c r="D11" s="455" t="s">
        <v>4</v>
      </c>
      <c r="E11" s="411" t="s">
        <v>41</v>
      </c>
      <c r="F11" s="411" t="s">
        <v>5</v>
      </c>
      <c r="G11" s="411" t="s">
        <v>14</v>
      </c>
      <c r="H11" s="484" t="s">
        <v>6</v>
      </c>
      <c r="I11" s="393" t="s">
        <v>447</v>
      </c>
      <c r="J11" s="478" t="s">
        <v>12</v>
      </c>
      <c r="K11" s="418" t="s">
        <v>13</v>
      </c>
      <c r="L11" s="421" t="s">
        <v>11</v>
      </c>
    </row>
    <row r="12" spans="1:12" s="3" customFormat="1" ht="28.5" customHeight="1" thickBot="1">
      <c r="A12" s="400"/>
      <c r="B12" s="454"/>
      <c r="C12" s="456"/>
      <c r="D12" s="456"/>
      <c r="E12" s="413"/>
      <c r="F12" s="413"/>
      <c r="G12" s="413"/>
      <c r="H12" s="485"/>
      <c r="I12" s="273" t="s">
        <v>449</v>
      </c>
      <c r="J12" s="486"/>
      <c r="K12" s="419"/>
      <c r="L12" s="445"/>
    </row>
    <row r="13" spans="1:12" s="7" customFormat="1" ht="62.25" customHeight="1">
      <c r="A13" s="400"/>
      <c r="B13" s="424" t="s">
        <v>69</v>
      </c>
      <c r="C13" s="496" t="s">
        <v>393</v>
      </c>
      <c r="D13" s="471" t="s">
        <v>105</v>
      </c>
      <c r="E13" s="189" t="s">
        <v>65</v>
      </c>
      <c r="F13" s="190" t="s">
        <v>71</v>
      </c>
      <c r="G13" s="191" t="s">
        <v>76</v>
      </c>
      <c r="H13" s="202">
        <v>3</v>
      </c>
      <c r="I13" s="265" t="s">
        <v>444</v>
      </c>
      <c r="J13" s="192">
        <v>43586</v>
      </c>
      <c r="K13" s="192">
        <v>43861</v>
      </c>
      <c r="L13" s="193" t="s">
        <v>77</v>
      </c>
    </row>
    <row r="14" spans="1:12" s="7" customFormat="1" ht="91.5" customHeight="1">
      <c r="B14" s="424"/>
      <c r="C14" s="496"/>
      <c r="D14" s="472"/>
      <c r="E14" s="160" t="s">
        <v>66</v>
      </c>
      <c r="F14" s="23" t="s">
        <v>400</v>
      </c>
      <c r="G14" s="20" t="s">
        <v>421</v>
      </c>
      <c r="H14" s="56">
        <v>4</v>
      </c>
      <c r="I14" s="200">
        <f>1/4</f>
        <v>0.25</v>
      </c>
      <c r="J14" s="25">
        <v>43556</v>
      </c>
      <c r="K14" s="25">
        <v>43861</v>
      </c>
      <c r="L14" s="194" t="s">
        <v>9</v>
      </c>
    </row>
    <row r="15" spans="1:12" s="7" customFormat="1" ht="66" customHeight="1">
      <c r="B15" s="424"/>
      <c r="C15" s="496"/>
      <c r="D15" s="472"/>
      <c r="E15" s="19" t="s">
        <v>67</v>
      </c>
      <c r="F15" s="19" t="s">
        <v>72</v>
      </c>
      <c r="G15" s="20" t="s">
        <v>78</v>
      </c>
      <c r="H15" s="56">
        <v>1</v>
      </c>
      <c r="I15" s="200" t="s">
        <v>444</v>
      </c>
      <c r="J15" s="25">
        <v>43617</v>
      </c>
      <c r="K15" s="25">
        <v>43646</v>
      </c>
      <c r="L15" s="194" t="s">
        <v>9</v>
      </c>
    </row>
    <row r="16" spans="1:12" s="7" customFormat="1" ht="42" customHeight="1">
      <c r="B16" s="424"/>
      <c r="C16" s="496"/>
      <c r="D16" s="472"/>
      <c r="E16" s="500" t="s">
        <v>68</v>
      </c>
      <c r="F16" s="19" t="s">
        <v>422</v>
      </c>
      <c r="G16" s="21" t="s">
        <v>423</v>
      </c>
      <c r="H16" s="41">
        <v>2</v>
      </c>
      <c r="I16" s="15">
        <f>1/2</f>
        <v>0.5</v>
      </c>
      <c r="J16" s="25">
        <v>43497</v>
      </c>
      <c r="K16" s="25">
        <v>43830</v>
      </c>
      <c r="L16" s="194" t="s">
        <v>9</v>
      </c>
    </row>
    <row r="17" spans="2:12" s="7" customFormat="1" ht="56.25" customHeight="1">
      <c r="B17" s="424"/>
      <c r="C17" s="496"/>
      <c r="D17" s="472"/>
      <c r="E17" s="500"/>
      <c r="F17" s="28" t="s">
        <v>75</v>
      </c>
      <c r="G17" s="20" t="s">
        <v>79</v>
      </c>
      <c r="H17" s="56">
        <v>1</v>
      </c>
      <c r="I17" s="200">
        <f>1/1</f>
        <v>1</v>
      </c>
      <c r="J17" s="25">
        <v>43466</v>
      </c>
      <c r="K17" s="25">
        <v>43861</v>
      </c>
      <c r="L17" s="194" t="s">
        <v>9</v>
      </c>
    </row>
    <row r="18" spans="2:12" s="7" customFormat="1" ht="28.5" customHeight="1">
      <c r="B18" s="424"/>
      <c r="C18" s="496"/>
      <c r="D18" s="472"/>
      <c r="E18" s="464" t="s">
        <v>51</v>
      </c>
      <c r="F18" s="159" t="s">
        <v>54</v>
      </c>
      <c r="G18" s="11" t="s">
        <v>81</v>
      </c>
      <c r="H18" s="56">
        <v>4</v>
      </c>
      <c r="I18" s="200">
        <f>1/4</f>
        <v>0.25</v>
      </c>
      <c r="J18" s="25">
        <v>43556</v>
      </c>
      <c r="K18" s="25">
        <v>43861</v>
      </c>
      <c r="L18" s="194" t="s">
        <v>9</v>
      </c>
    </row>
    <row r="19" spans="2:12" s="7" customFormat="1" ht="32.25" customHeight="1">
      <c r="B19" s="424"/>
      <c r="C19" s="496"/>
      <c r="D19" s="472"/>
      <c r="E19" s="464"/>
      <c r="F19" s="159" t="s">
        <v>55</v>
      </c>
      <c r="G19" s="11" t="s">
        <v>83</v>
      </c>
      <c r="H19" s="56">
        <v>2</v>
      </c>
      <c r="I19" s="239" t="s">
        <v>444</v>
      </c>
      <c r="J19" s="25">
        <v>43647</v>
      </c>
      <c r="K19" s="25">
        <v>43861</v>
      </c>
      <c r="L19" s="194" t="s">
        <v>424</v>
      </c>
    </row>
    <row r="20" spans="2:12" s="7" customFormat="1" ht="28.5" customHeight="1">
      <c r="B20" s="424"/>
      <c r="C20" s="496"/>
      <c r="D20" s="472"/>
      <c r="E20" s="464"/>
      <c r="F20" s="159" t="s">
        <v>56</v>
      </c>
      <c r="G20" s="11" t="s">
        <v>84</v>
      </c>
      <c r="H20" s="56">
        <v>3</v>
      </c>
      <c r="I20" s="200" t="s">
        <v>444</v>
      </c>
      <c r="J20" s="25">
        <v>43586</v>
      </c>
      <c r="K20" s="25">
        <v>43861</v>
      </c>
      <c r="L20" s="194" t="s">
        <v>77</v>
      </c>
    </row>
    <row r="21" spans="2:12" ht="31.5" customHeight="1">
      <c r="B21" s="424"/>
      <c r="C21" s="496"/>
      <c r="D21" s="472"/>
      <c r="E21" s="464"/>
      <c r="F21" s="159" t="s">
        <v>57</v>
      </c>
      <c r="G21" s="11" t="s">
        <v>85</v>
      </c>
      <c r="H21" s="56">
        <v>6</v>
      </c>
      <c r="I21" s="200">
        <f>3/6</f>
        <v>0.5</v>
      </c>
      <c r="J21" s="25">
        <v>43466</v>
      </c>
      <c r="K21" s="25">
        <v>43830</v>
      </c>
      <c r="L21" s="194" t="s">
        <v>9</v>
      </c>
    </row>
    <row r="22" spans="2:12" ht="40.5" customHeight="1">
      <c r="B22" s="424"/>
      <c r="C22" s="496"/>
      <c r="D22" s="472"/>
      <c r="E22" s="464"/>
      <c r="F22" s="159" t="s">
        <v>430</v>
      </c>
      <c r="G22" s="11" t="s">
        <v>431</v>
      </c>
      <c r="H22" s="56">
        <v>1</v>
      </c>
      <c r="I22" s="200">
        <f>1/1</f>
        <v>1</v>
      </c>
      <c r="J22" s="25">
        <v>43497</v>
      </c>
      <c r="K22" s="25">
        <v>43524</v>
      </c>
      <c r="L22" s="194" t="s">
        <v>9</v>
      </c>
    </row>
    <row r="23" spans="2:12" ht="50.25" customHeight="1">
      <c r="B23" s="424"/>
      <c r="C23" s="496"/>
      <c r="D23" s="472"/>
      <c r="E23" s="464"/>
      <c r="F23" s="70" t="s">
        <v>426</v>
      </c>
      <c r="G23" s="70" t="s">
        <v>427</v>
      </c>
      <c r="H23" s="56">
        <v>2</v>
      </c>
      <c r="I23" s="200">
        <f>1/2</f>
        <v>0.5</v>
      </c>
      <c r="J23" s="25">
        <v>43647</v>
      </c>
      <c r="K23" s="25">
        <v>43861</v>
      </c>
      <c r="L23" s="194" t="s">
        <v>9</v>
      </c>
    </row>
    <row r="24" spans="2:12" ht="41.25" customHeight="1">
      <c r="B24" s="424"/>
      <c r="C24" s="496"/>
      <c r="D24" s="472"/>
      <c r="E24" s="464"/>
      <c r="F24" s="159" t="s">
        <v>425</v>
      </c>
      <c r="G24" s="11" t="s">
        <v>428</v>
      </c>
      <c r="H24" s="56">
        <v>1</v>
      </c>
      <c r="I24" s="200">
        <f>1/1</f>
        <v>1</v>
      </c>
      <c r="J24" s="25">
        <v>43466</v>
      </c>
      <c r="K24" s="25">
        <v>43534</v>
      </c>
      <c r="L24" s="194" t="s">
        <v>429</v>
      </c>
    </row>
    <row r="25" spans="2:12" ht="30.75" customHeight="1">
      <c r="B25" s="424"/>
      <c r="C25" s="496"/>
      <c r="D25" s="472"/>
      <c r="E25" s="158" t="s">
        <v>52</v>
      </c>
      <c r="F25" s="159" t="s">
        <v>74</v>
      </c>
      <c r="G25" s="11" t="s">
        <v>61</v>
      </c>
      <c r="H25" s="56">
        <v>2</v>
      </c>
      <c r="I25" s="200" t="s">
        <v>444</v>
      </c>
      <c r="J25" s="25">
        <v>43617</v>
      </c>
      <c r="K25" s="26">
        <v>43861</v>
      </c>
      <c r="L25" s="195" t="s">
        <v>9</v>
      </c>
    </row>
    <row r="26" spans="2:12" ht="46.5" customHeight="1">
      <c r="B26" s="424"/>
      <c r="C26" s="496"/>
      <c r="D26" s="472"/>
      <c r="E26" s="464" t="s">
        <v>53</v>
      </c>
      <c r="F26" s="159" t="s">
        <v>460</v>
      </c>
      <c r="G26" s="11" t="s">
        <v>461</v>
      </c>
      <c r="H26" s="200">
        <v>1</v>
      </c>
      <c r="I26" s="200">
        <f>1/1</f>
        <v>1</v>
      </c>
      <c r="J26" s="25">
        <v>43525</v>
      </c>
      <c r="K26" s="25">
        <v>43830</v>
      </c>
      <c r="L26" s="194" t="s">
        <v>80</v>
      </c>
    </row>
    <row r="27" spans="2:12" ht="24.75" customHeight="1">
      <c r="B27" s="424"/>
      <c r="C27" s="496"/>
      <c r="D27" s="472"/>
      <c r="E27" s="464"/>
      <c r="F27" s="159" t="s">
        <v>462</v>
      </c>
      <c r="G27" s="11" t="s">
        <v>463</v>
      </c>
      <c r="H27" s="200">
        <v>0.9</v>
      </c>
      <c r="I27" s="239" t="s">
        <v>444</v>
      </c>
      <c r="J27" s="25">
        <v>43556</v>
      </c>
      <c r="K27" s="25">
        <v>43830</v>
      </c>
      <c r="L27" s="194" t="s">
        <v>9</v>
      </c>
    </row>
    <row r="28" spans="2:12" ht="28.5" customHeight="1">
      <c r="B28" s="424"/>
      <c r="C28" s="496"/>
      <c r="D28" s="472"/>
      <c r="E28" s="464"/>
      <c r="F28" s="159" t="s">
        <v>58</v>
      </c>
      <c r="G28" s="18" t="s">
        <v>86</v>
      </c>
      <c r="H28" s="200">
        <v>1</v>
      </c>
      <c r="I28" s="239" t="s">
        <v>444</v>
      </c>
      <c r="J28" s="25">
        <v>43525</v>
      </c>
      <c r="K28" s="25">
        <v>43861</v>
      </c>
      <c r="L28" s="194" t="s">
        <v>9</v>
      </c>
    </row>
    <row r="29" spans="2:12" ht="45" customHeight="1">
      <c r="B29" s="424"/>
      <c r="C29" s="496"/>
      <c r="D29" s="472"/>
      <c r="E29" s="464"/>
      <c r="F29" s="159" t="s">
        <v>87</v>
      </c>
      <c r="G29" s="18" t="s">
        <v>90</v>
      </c>
      <c r="H29" s="167">
        <v>3</v>
      </c>
      <c r="I29" s="200">
        <f>1/3</f>
        <v>0.33333333333333331</v>
      </c>
      <c r="J29" s="25">
        <v>43525</v>
      </c>
      <c r="K29" s="25">
        <v>43921</v>
      </c>
      <c r="L29" s="194" t="s">
        <v>9</v>
      </c>
    </row>
    <row r="30" spans="2:12" ht="36.75" customHeight="1">
      <c r="B30" s="424"/>
      <c r="C30" s="496"/>
      <c r="D30" s="472"/>
      <c r="E30" s="464"/>
      <c r="F30" s="159" t="s">
        <v>59</v>
      </c>
      <c r="G30" s="18" t="s">
        <v>64</v>
      </c>
      <c r="H30" s="56">
        <v>1</v>
      </c>
      <c r="I30" s="200">
        <f>1/1</f>
        <v>1</v>
      </c>
      <c r="J30" s="25" t="s">
        <v>433</v>
      </c>
      <c r="K30" s="25" t="s">
        <v>433</v>
      </c>
      <c r="L30" s="194" t="s">
        <v>432</v>
      </c>
    </row>
    <row r="31" spans="2:12" ht="45" customHeight="1">
      <c r="B31" s="424"/>
      <c r="C31" s="496"/>
      <c r="D31" s="472"/>
      <c r="E31" s="498" t="s">
        <v>464</v>
      </c>
      <c r="F31" s="159" t="s">
        <v>88</v>
      </c>
      <c r="G31" s="11" t="s">
        <v>89</v>
      </c>
      <c r="H31" s="167">
        <v>1</v>
      </c>
      <c r="I31" s="200" t="s">
        <v>444</v>
      </c>
      <c r="J31" s="21" t="s">
        <v>91</v>
      </c>
      <c r="K31" s="21" t="s">
        <v>91</v>
      </c>
      <c r="L31" s="194" t="s">
        <v>9</v>
      </c>
    </row>
    <row r="32" spans="2:12" ht="41.25" customHeight="1" thickBot="1">
      <c r="B32" s="425"/>
      <c r="C32" s="497"/>
      <c r="D32" s="473"/>
      <c r="E32" s="499"/>
      <c r="F32" s="196" t="s">
        <v>60</v>
      </c>
      <c r="G32" s="181" t="s">
        <v>92</v>
      </c>
      <c r="H32" s="234">
        <v>3</v>
      </c>
      <c r="I32" s="239">
        <f>1/3</f>
        <v>0.33333333333333331</v>
      </c>
      <c r="J32" s="198">
        <v>43466</v>
      </c>
      <c r="K32" s="198">
        <v>43830</v>
      </c>
      <c r="L32" s="199" t="s">
        <v>93</v>
      </c>
    </row>
    <row r="33" spans="9:12">
      <c r="I33" s="82">
        <f>AVERAGE(I14:I32)</f>
        <v>0.63888888888888884</v>
      </c>
      <c r="J33" s="4"/>
      <c r="K33" s="495" t="s">
        <v>7</v>
      </c>
      <c r="L33" s="495"/>
    </row>
    <row r="34" spans="9:12">
      <c r="J34" s="4"/>
      <c r="K34" s="5"/>
    </row>
  </sheetData>
  <mergeCells count="27">
    <mergeCell ref="K33:L33"/>
    <mergeCell ref="L11:L12"/>
    <mergeCell ref="B13:B32"/>
    <mergeCell ref="C13:C32"/>
    <mergeCell ref="D13:D32"/>
    <mergeCell ref="E26:E30"/>
    <mergeCell ref="E31:E32"/>
    <mergeCell ref="D11:D12"/>
    <mergeCell ref="K11:K12"/>
    <mergeCell ref="E16:E17"/>
    <mergeCell ref="E18:E24"/>
    <mergeCell ref="A1:A13"/>
    <mergeCell ref="B5:K5"/>
    <mergeCell ref="B6:K6"/>
    <mergeCell ref="B7:G7"/>
    <mergeCell ref="B8:H8"/>
    <mergeCell ref="B9:K9"/>
    <mergeCell ref="B10:K10"/>
    <mergeCell ref="B11:B12"/>
    <mergeCell ref="B1:C4"/>
    <mergeCell ref="C11:C12"/>
    <mergeCell ref="E11:E12"/>
    <mergeCell ref="F11:F12"/>
    <mergeCell ref="H11:H12"/>
    <mergeCell ref="J11:J12"/>
    <mergeCell ref="G11:G12"/>
    <mergeCell ref="D1:J4"/>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5"/>
  <sheetViews>
    <sheetView topLeftCell="F6" zoomScale="80" zoomScaleNormal="80" workbookViewId="0">
      <selection activeCell="J7" sqref="J1:J1048576"/>
    </sheetView>
  </sheetViews>
  <sheetFormatPr baseColWidth="10" defaultRowHeight="12"/>
  <cols>
    <col min="1" max="1" width="11.42578125" style="4"/>
    <col min="2" max="2" width="22.85546875" style="4" customWidth="1"/>
    <col min="3" max="3" width="26.28515625" style="4" customWidth="1"/>
    <col min="4" max="4" width="24.140625" style="4" customWidth="1"/>
    <col min="5" max="5" width="31" style="4" customWidth="1"/>
    <col min="6" max="6" width="47.140625" style="4" customWidth="1"/>
    <col min="7" max="7" width="28.28515625" style="4" customWidth="1"/>
    <col min="8" max="8" width="21.140625" style="4" customWidth="1"/>
    <col min="9" max="9" width="18.28515625" style="4" customWidth="1"/>
    <col min="10" max="10" width="22" style="4" customWidth="1"/>
    <col min="11" max="11" width="17.85546875" style="4" customWidth="1"/>
    <col min="12" max="12" width="25.140625" style="4" customWidth="1"/>
    <col min="13" max="250" width="11.42578125" style="4"/>
    <col min="251" max="251" width="14.42578125" style="4" customWidth="1"/>
    <col min="252" max="252" width="22.140625" style="4" customWidth="1"/>
    <col min="253" max="253" width="16.85546875" style="4" customWidth="1"/>
    <col min="254" max="254" width="22.7109375" style="4" customWidth="1"/>
    <col min="255" max="255" width="20.28515625" style="4" customWidth="1"/>
    <col min="256" max="256" width="22.42578125" style="4" customWidth="1"/>
    <col min="257" max="257" width="25.42578125" style="4" customWidth="1"/>
    <col min="258" max="258" width="10" style="4" customWidth="1"/>
    <col min="259" max="259" width="15.28515625" style="4" customWidth="1"/>
    <col min="260" max="264" width="0" style="4" hidden="1" customWidth="1"/>
    <col min="265" max="265" width="13.85546875" style="4" customWidth="1"/>
    <col min="266" max="266" width="20.42578125" style="4" customWidth="1"/>
    <col min="267" max="506" width="11.42578125" style="4"/>
    <col min="507" max="507" width="14.42578125" style="4" customWidth="1"/>
    <col min="508" max="508" width="22.140625" style="4" customWidth="1"/>
    <col min="509" max="509" width="16.85546875" style="4" customWidth="1"/>
    <col min="510" max="510" width="22.7109375" style="4" customWidth="1"/>
    <col min="511" max="511" width="20.28515625" style="4" customWidth="1"/>
    <col min="512" max="512" width="22.42578125" style="4" customWidth="1"/>
    <col min="513" max="513" width="25.42578125" style="4" customWidth="1"/>
    <col min="514" max="514" width="10" style="4" customWidth="1"/>
    <col min="515" max="515" width="15.28515625" style="4" customWidth="1"/>
    <col min="516" max="520" width="0" style="4" hidden="1" customWidth="1"/>
    <col min="521" max="521" width="13.85546875" style="4" customWidth="1"/>
    <col min="522" max="522" width="20.42578125" style="4" customWidth="1"/>
    <col min="523" max="762" width="11.42578125" style="4"/>
    <col min="763" max="763" width="14.42578125" style="4" customWidth="1"/>
    <col min="764" max="764" width="22.140625" style="4" customWidth="1"/>
    <col min="765" max="765" width="16.85546875" style="4" customWidth="1"/>
    <col min="766" max="766" width="22.7109375" style="4" customWidth="1"/>
    <col min="767" max="767" width="20.28515625" style="4" customWidth="1"/>
    <col min="768" max="768" width="22.42578125" style="4" customWidth="1"/>
    <col min="769" max="769" width="25.42578125" style="4" customWidth="1"/>
    <col min="770" max="770" width="10" style="4" customWidth="1"/>
    <col min="771" max="771" width="15.28515625" style="4" customWidth="1"/>
    <col min="772" max="776" width="0" style="4" hidden="1" customWidth="1"/>
    <col min="777" max="777" width="13.85546875" style="4" customWidth="1"/>
    <col min="778" max="778" width="20.42578125" style="4" customWidth="1"/>
    <col min="779" max="1018" width="11.42578125" style="4"/>
    <col min="1019" max="1019" width="14.42578125" style="4" customWidth="1"/>
    <col min="1020" max="1020" width="22.140625" style="4" customWidth="1"/>
    <col min="1021" max="1021" width="16.85546875" style="4" customWidth="1"/>
    <col min="1022" max="1022" width="22.7109375" style="4" customWidth="1"/>
    <col min="1023" max="1023" width="20.28515625" style="4" customWidth="1"/>
    <col min="1024" max="1024" width="22.42578125" style="4" customWidth="1"/>
    <col min="1025" max="1025" width="25.42578125" style="4" customWidth="1"/>
    <col min="1026" max="1026" width="10" style="4" customWidth="1"/>
    <col min="1027" max="1027" width="15.28515625" style="4" customWidth="1"/>
    <col min="1028" max="1032" width="0" style="4" hidden="1" customWidth="1"/>
    <col min="1033" max="1033" width="13.85546875" style="4" customWidth="1"/>
    <col min="1034" max="1034" width="20.42578125" style="4" customWidth="1"/>
    <col min="1035" max="1274" width="11.42578125" style="4"/>
    <col min="1275" max="1275" width="14.42578125" style="4" customWidth="1"/>
    <col min="1276" max="1276" width="22.140625" style="4" customWidth="1"/>
    <col min="1277" max="1277" width="16.85546875" style="4" customWidth="1"/>
    <col min="1278" max="1278" width="22.7109375" style="4" customWidth="1"/>
    <col min="1279" max="1279" width="20.28515625" style="4" customWidth="1"/>
    <col min="1280" max="1280" width="22.42578125" style="4" customWidth="1"/>
    <col min="1281" max="1281" width="25.42578125" style="4" customWidth="1"/>
    <col min="1282" max="1282" width="10" style="4" customWidth="1"/>
    <col min="1283" max="1283" width="15.28515625" style="4" customWidth="1"/>
    <col min="1284" max="1288" width="0" style="4" hidden="1" customWidth="1"/>
    <col min="1289" max="1289" width="13.85546875" style="4" customWidth="1"/>
    <col min="1290" max="1290" width="20.42578125" style="4" customWidth="1"/>
    <col min="1291" max="1530" width="11.42578125" style="4"/>
    <col min="1531" max="1531" width="14.42578125" style="4" customWidth="1"/>
    <col min="1532" max="1532" width="22.140625" style="4" customWidth="1"/>
    <col min="1533" max="1533" width="16.85546875" style="4" customWidth="1"/>
    <col min="1534" max="1534" width="22.7109375" style="4" customWidth="1"/>
    <col min="1535" max="1535" width="20.28515625" style="4" customWidth="1"/>
    <col min="1536" max="1536" width="22.42578125" style="4" customWidth="1"/>
    <col min="1537" max="1537" width="25.42578125" style="4" customWidth="1"/>
    <col min="1538" max="1538" width="10" style="4" customWidth="1"/>
    <col min="1539" max="1539" width="15.28515625" style="4" customWidth="1"/>
    <col min="1540" max="1544" width="0" style="4" hidden="1" customWidth="1"/>
    <col min="1545" max="1545" width="13.85546875" style="4" customWidth="1"/>
    <col min="1546" max="1546" width="20.42578125" style="4" customWidth="1"/>
    <col min="1547" max="1786" width="11.42578125" style="4"/>
    <col min="1787" max="1787" width="14.42578125" style="4" customWidth="1"/>
    <col min="1788" max="1788" width="22.140625" style="4" customWidth="1"/>
    <col min="1789" max="1789" width="16.85546875" style="4" customWidth="1"/>
    <col min="1790" max="1790" width="22.7109375" style="4" customWidth="1"/>
    <col min="1791" max="1791" width="20.28515625" style="4" customWidth="1"/>
    <col min="1792" max="1792" width="22.42578125" style="4" customWidth="1"/>
    <col min="1793" max="1793" width="25.42578125" style="4" customWidth="1"/>
    <col min="1794" max="1794" width="10" style="4" customWidth="1"/>
    <col min="1795" max="1795" width="15.28515625" style="4" customWidth="1"/>
    <col min="1796" max="1800" width="0" style="4" hidden="1" customWidth="1"/>
    <col min="1801" max="1801" width="13.85546875" style="4" customWidth="1"/>
    <col min="1802" max="1802" width="20.42578125" style="4" customWidth="1"/>
    <col min="1803" max="2042" width="11.42578125" style="4"/>
    <col min="2043" max="2043" width="14.42578125" style="4" customWidth="1"/>
    <col min="2044" max="2044" width="22.140625" style="4" customWidth="1"/>
    <col min="2045" max="2045" width="16.85546875" style="4" customWidth="1"/>
    <col min="2046" max="2046" width="22.7109375" style="4" customWidth="1"/>
    <col min="2047" max="2047" width="20.28515625" style="4" customWidth="1"/>
    <col min="2048" max="2048" width="22.42578125" style="4" customWidth="1"/>
    <col min="2049" max="2049" width="25.42578125" style="4" customWidth="1"/>
    <col min="2050" max="2050" width="10" style="4" customWidth="1"/>
    <col min="2051" max="2051" width="15.28515625" style="4" customWidth="1"/>
    <col min="2052" max="2056" width="0" style="4" hidden="1" customWidth="1"/>
    <col min="2057" max="2057" width="13.85546875" style="4" customWidth="1"/>
    <col min="2058" max="2058" width="20.42578125" style="4" customWidth="1"/>
    <col min="2059" max="2298" width="11.42578125" style="4"/>
    <col min="2299" max="2299" width="14.42578125" style="4" customWidth="1"/>
    <col min="2300" max="2300" width="22.140625" style="4" customWidth="1"/>
    <col min="2301" max="2301" width="16.85546875" style="4" customWidth="1"/>
    <col min="2302" max="2302" width="22.7109375" style="4" customWidth="1"/>
    <col min="2303" max="2303" width="20.28515625" style="4" customWidth="1"/>
    <col min="2304" max="2304" width="22.42578125" style="4" customWidth="1"/>
    <col min="2305" max="2305" width="25.42578125" style="4" customWidth="1"/>
    <col min="2306" max="2306" width="10" style="4" customWidth="1"/>
    <col min="2307" max="2307" width="15.28515625" style="4" customWidth="1"/>
    <col min="2308" max="2312" width="0" style="4" hidden="1" customWidth="1"/>
    <col min="2313" max="2313" width="13.85546875" style="4" customWidth="1"/>
    <col min="2314" max="2314" width="20.42578125" style="4" customWidth="1"/>
    <col min="2315" max="2554" width="11.42578125" style="4"/>
    <col min="2555" max="2555" width="14.42578125" style="4" customWidth="1"/>
    <col min="2556" max="2556" width="22.140625" style="4" customWidth="1"/>
    <col min="2557" max="2557" width="16.85546875" style="4" customWidth="1"/>
    <col min="2558" max="2558" width="22.7109375" style="4" customWidth="1"/>
    <col min="2559" max="2559" width="20.28515625" style="4" customWidth="1"/>
    <col min="2560" max="2560" width="22.42578125" style="4" customWidth="1"/>
    <col min="2561" max="2561" width="25.42578125" style="4" customWidth="1"/>
    <col min="2562" max="2562" width="10" style="4" customWidth="1"/>
    <col min="2563" max="2563" width="15.28515625" style="4" customWidth="1"/>
    <col min="2564" max="2568" width="0" style="4" hidden="1" customWidth="1"/>
    <col min="2569" max="2569" width="13.85546875" style="4" customWidth="1"/>
    <col min="2570" max="2570" width="20.42578125" style="4" customWidth="1"/>
    <col min="2571" max="2810" width="11.42578125" style="4"/>
    <col min="2811" max="2811" width="14.42578125" style="4" customWidth="1"/>
    <col min="2812" max="2812" width="22.140625" style="4" customWidth="1"/>
    <col min="2813" max="2813" width="16.85546875" style="4" customWidth="1"/>
    <col min="2814" max="2814" width="22.7109375" style="4" customWidth="1"/>
    <col min="2815" max="2815" width="20.28515625" style="4" customWidth="1"/>
    <col min="2816" max="2816" width="22.42578125" style="4" customWidth="1"/>
    <col min="2817" max="2817" width="25.42578125" style="4" customWidth="1"/>
    <col min="2818" max="2818" width="10" style="4" customWidth="1"/>
    <col min="2819" max="2819" width="15.28515625" style="4" customWidth="1"/>
    <col min="2820" max="2824" width="0" style="4" hidden="1" customWidth="1"/>
    <col min="2825" max="2825" width="13.85546875" style="4" customWidth="1"/>
    <col min="2826" max="2826" width="20.42578125" style="4" customWidth="1"/>
    <col min="2827" max="3066" width="11.42578125" style="4"/>
    <col min="3067" max="3067" width="14.42578125" style="4" customWidth="1"/>
    <col min="3068" max="3068" width="22.140625" style="4" customWidth="1"/>
    <col min="3069" max="3069" width="16.85546875" style="4" customWidth="1"/>
    <col min="3070" max="3070" width="22.7109375" style="4" customWidth="1"/>
    <col min="3071" max="3071" width="20.28515625" style="4" customWidth="1"/>
    <col min="3072" max="3072" width="22.42578125" style="4" customWidth="1"/>
    <col min="3073" max="3073" width="25.42578125" style="4" customWidth="1"/>
    <col min="3074" max="3074" width="10" style="4" customWidth="1"/>
    <col min="3075" max="3075" width="15.28515625" style="4" customWidth="1"/>
    <col min="3076" max="3080" width="0" style="4" hidden="1" customWidth="1"/>
    <col min="3081" max="3081" width="13.85546875" style="4" customWidth="1"/>
    <col min="3082" max="3082" width="20.42578125" style="4" customWidth="1"/>
    <col min="3083" max="3322" width="11.42578125" style="4"/>
    <col min="3323" max="3323" width="14.42578125" style="4" customWidth="1"/>
    <col min="3324" max="3324" width="22.140625" style="4" customWidth="1"/>
    <col min="3325" max="3325" width="16.85546875" style="4" customWidth="1"/>
    <col min="3326" max="3326" width="22.7109375" style="4" customWidth="1"/>
    <col min="3327" max="3327" width="20.28515625" style="4" customWidth="1"/>
    <col min="3328" max="3328" width="22.42578125" style="4" customWidth="1"/>
    <col min="3329" max="3329" width="25.42578125" style="4" customWidth="1"/>
    <col min="3330" max="3330" width="10" style="4" customWidth="1"/>
    <col min="3331" max="3331" width="15.28515625" style="4" customWidth="1"/>
    <col min="3332" max="3336" width="0" style="4" hidden="1" customWidth="1"/>
    <col min="3337" max="3337" width="13.85546875" style="4" customWidth="1"/>
    <col min="3338" max="3338" width="20.42578125" style="4" customWidth="1"/>
    <col min="3339" max="3578" width="11.42578125" style="4"/>
    <col min="3579" max="3579" width="14.42578125" style="4" customWidth="1"/>
    <col min="3580" max="3580" width="22.140625" style="4" customWidth="1"/>
    <col min="3581" max="3581" width="16.85546875" style="4" customWidth="1"/>
    <col min="3582" max="3582" width="22.7109375" style="4" customWidth="1"/>
    <col min="3583" max="3583" width="20.28515625" style="4" customWidth="1"/>
    <col min="3584" max="3584" width="22.42578125" style="4" customWidth="1"/>
    <col min="3585" max="3585" width="25.42578125" style="4" customWidth="1"/>
    <col min="3586" max="3586" width="10" style="4" customWidth="1"/>
    <col min="3587" max="3587" width="15.28515625" style="4" customWidth="1"/>
    <col min="3588" max="3592" width="0" style="4" hidden="1" customWidth="1"/>
    <col min="3593" max="3593" width="13.85546875" style="4" customWidth="1"/>
    <col min="3594" max="3594" width="20.42578125" style="4" customWidth="1"/>
    <col min="3595" max="3834" width="11.42578125" style="4"/>
    <col min="3835" max="3835" width="14.42578125" style="4" customWidth="1"/>
    <col min="3836" max="3836" width="22.140625" style="4" customWidth="1"/>
    <col min="3837" max="3837" width="16.85546875" style="4" customWidth="1"/>
    <col min="3838" max="3838" width="22.7109375" style="4" customWidth="1"/>
    <col min="3839" max="3839" width="20.28515625" style="4" customWidth="1"/>
    <col min="3840" max="3840" width="22.42578125" style="4" customWidth="1"/>
    <col min="3841" max="3841" width="25.42578125" style="4" customWidth="1"/>
    <col min="3842" max="3842" width="10" style="4" customWidth="1"/>
    <col min="3843" max="3843" width="15.28515625" style="4" customWidth="1"/>
    <col min="3844" max="3848" width="0" style="4" hidden="1" customWidth="1"/>
    <col min="3849" max="3849" width="13.85546875" style="4" customWidth="1"/>
    <col min="3850" max="3850" width="20.42578125" style="4" customWidth="1"/>
    <col min="3851" max="4090" width="11.42578125" style="4"/>
    <col min="4091" max="4091" width="14.42578125" style="4" customWidth="1"/>
    <col min="4092" max="4092" width="22.140625" style="4" customWidth="1"/>
    <col min="4093" max="4093" width="16.85546875" style="4" customWidth="1"/>
    <col min="4094" max="4094" width="22.7109375" style="4" customWidth="1"/>
    <col min="4095" max="4095" width="20.28515625" style="4" customWidth="1"/>
    <col min="4096" max="4096" width="22.42578125" style="4" customWidth="1"/>
    <col min="4097" max="4097" width="25.42578125" style="4" customWidth="1"/>
    <col min="4098" max="4098" width="10" style="4" customWidth="1"/>
    <col min="4099" max="4099" width="15.28515625" style="4" customWidth="1"/>
    <col min="4100" max="4104" width="0" style="4" hidden="1" customWidth="1"/>
    <col min="4105" max="4105" width="13.85546875" style="4" customWidth="1"/>
    <col min="4106" max="4106" width="20.42578125" style="4" customWidth="1"/>
    <col min="4107" max="4346" width="11.42578125" style="4"/>
    <col min="4347" max="4347" width="14.42578125" style="4" customWidth="1"/>
    <col min="4348" max="4348" width="22.140625" style="4" customWidth="1"/>
    <col min="4349" max="4349" width="16.85546875" style="4" customWidth="1"/>
    <col min="4350" max="4350" width="22.7109375" style="4" customWidth="1"/>
    <col min="4351" max="4351" width="20.28515625" style="4" customWidth="1"/>
    <col min="4352" max="4352" width="22.42578125" style="4" customWidth="1"/>
    <col min="4353" max="4353" width="25.42578125" style="4" customWidth="1"/>
    <col min="4354" max="4354" width="10" style="4" customWidth="1"/>
    <col min="4355" max="4355" width="15.28515625" style="4" customWidth="1"/>
    <col min="4356" max="4360" width="0" style="4" hidden="1" customWidth="1"/>
    <col min="4361" max="4361" width="13.85546875" style="4" customWidth="1"/>
    <col min="4362" max="4362" width="20.42578125" style="4" customWidth="1"/>
    <col min="4363" max="4602" width="11.42578125" style="4"/>
    <col min="4603" max="4603" width="14.42578125" style="4" customWidth="1"/>
    <col min="4604" max="4604" width="22.140625" style="4" customWidth="1"/>
    <col min="4605" max="4605" width="16.85546875" style="4" customWidth="1"/>
    <col min="4606" max="4606" width="22.7109375" style="4" customWidth="1"/>
    <col min="4607" max="4607" width="20.28515625" style="4" customWidth="1"/>
    <col min="4608" max="4608" width="22.42578125" style="4" customWidth="1"/>
    <col min="4609" max="4609" width="25.42578125" style="4" customWidth="1"/>
    <col min="4610" max="4610" width="10" style="4" customWidth="1"/>
    <col min="4611" max="4611" width="15.28515625" style="4" customWidth="1"/>
    <col min="4612" max="4616" width="0" style="4" hidden="1" customWidth="1"/>
    <col min="4617" max="4617" width="13.85546875" style="4" customWidth="1"/>
    <col min="4618" max="4618" width="20.42578125" style="4" customWidth="1"/>
    <col min="4619" max="4858" width="11.42578125" style="4"/>
    <col min="4859" max="4859" width="14.42578125" style="4" customWidth="1"/>
    <col min="4860" max="4860" width="22.140625" style="4" customWidth="1"/>
    <col min="4861" max="4861" width="16.85546875" style="4" customWidth="1"/>
    <col min="4862" max="4862" width="22.7109375" style="4" customWidth="1"/>
    <col min="4863" max="4863" width="20.28515625" style="4" customWidth="1"/>
    <col min="4864" max="4864" width="22.42578125" style="4" customWidth="1"/>
    <col min="4865" max="4865" width="25.42578125" style="4" customWidth="1"/>
    <col min="4866" max="4866" width="10" style="4" customWidth="1"/>
    <col min="4867" max="4867" width="15.28515625" style="4" customWidth="1"/>
    <col min="4868" max="4872" width="0" style="4" hidden="1" customWidth="1"/>
    <col min="4873" max="4873" width="13.85546875" style="4" customWidth="1"/>
    <col min="4874" max="4874" width="20.42578125" style="4" customWidth="1"/>
    <col min="4875" max="5114" width="11.42578125" style="4"/>
    <col min="5115" max="5115" width="14.42578125" style="4" customWidth="1"/>
    <col min="5116" max="5116" width="22.140625" style="4" customWidth="1"/>
    <col min="5117" max="5117" width="16.85546875" style="4" customWidth="1"/>
    <col min="5118" max="5118" width="22.7109375" style="4" customWidth="1"/>
    <col min="5119" max="5119" width="20.28515625" style="4" customWidth="1"/>
    <col min="5120" max="5120" width="22.42578125" style="4" customWidth="1"/>
    <col min="5121" max="5121" width="25.42578125" style="4" customWidth="1"/>
    <col min="5122" max="5122" width="10" style="4" customWidth="1"/>
    <col min="5123" max="5123" width="15.28515625" style="4" customWidth="1"/>
    <col min="5124" max="5128" width="0" style="4" hidden="1" customWidth="1"/>
    <col min="5129" max="5129" width="13.85546875" style="4" customWidth="1"/>
    <col min="5130" max="5130" width="20.42578125" style="4" customWidth="1"/>
    <col min="5131" max="5370" width="11.42578125" style="4"/>
    <col min="5371" max="5371" width="14.42578125" style="4" customWidth="1"/>
    <col min="5372" max="5372" width="22.140625" style="4" customWidth="1"/>
    <col min="5373" max="5373" width="16.85546875" style="4" customWidth="1"/>
    <col min="5374" max="5374" width="22.7109375" style="4" customWidth="1"/>
    <col min="5375" max="5375" width="20.28515625" style="4" customWidth="1"/>
    <col min="5376" max="5376" width="22.42578125" style="4" customWidth="1"/>
    <col min="5377" max="5377" width="25.42578125" style="4" customWidth="1"/>
    <col min="5378" max="5378" width="10" style="4" customWidth="1"/>
    <col min="5379" max="5379" width="15.28515625" style="4" customWidth="1"/>
    <col min="5380" max="5384" width="0" style="4" hidden="1" customWidth="1"/>
    <col min="5385" max="5385" width="13.85546875" style="4" customWidth="1"/>
    <col min="5386" max="5386" width="20.42578125" style="4" customWidth="1"/>
    <col min="5387" max="5626" width="11.42578125" style="4"/>
    <col min="5627" max="5627" width="14.42578125" style="4" customWidth="1"/>
    <col min="5628" max="5628" width="22.140625" style="4" customWidth="1"/>
    <col min="5629" max="5629" width="16.85546875" style="4" customWidth="1"/>
    <col min="5630" max="5630" width="22.7109375" style="4" customWidth="1"/>
    <col min="5631" max="5631" width="20.28515625" style="4" customWidth="1"/>
    <col min="5632" max="5632" width="22.42578125" style="4" customWidth="1"/>
    <col min="5633" max="5633" width="25.42578125" style="4" customWidth="1"/>
    <col min="5634" max="5634" width="10" style="4" customWidth="1"/>
    <col min="5635" max="5635" width="15.28515625" style="4" customWidth="1"/>
    <col min="5636" max="5640" width="0" style="4" hidden="1" customWidth="1"/>
    <col min="5641" max="5641" width="13.85546875" style="4" customWidth="1"/>
    <col min="5642" max="5642" width="20.42578125" style="4" customWidth="1"/>
    <col min="5643" max="5882" width="11.42578125" style="4"/>
    <col min="5883" max="5883" width="14.42578125" style="4" customWidth="1"/>
    <col min="5884" max="5884" width="22.140625" style="4" customWidth="1"/>
    <col min="5885" max="5885" width="16.85546875" style="4" customWidth="1"/>
    <col min="5886" max="5886" width="22.7109375" style="4" customWidth="1"/>
    <col min="5887" max="5887" width="20.28515625" style="4" customWidth="1"/>
    <col min="5888" max="5888" width="22.42578125" style="4" customWidth="1"/>
    <col min="5889" max="5889" width="25.42578125" style="4" customWidth="1"/>
    <col min="5890" max="5890" width="10" style="4" customWidth="1"/>
    <col min="5891" max="5891" width="15.28515625" style="4" customWidth="1"/>
    <col min="5892" max="5896" width="0" style="4" hidden="1" customWidth="1"/>
    <col min="5897" max="5897" width="13.85546875" style="4" customWidth="1"/>
    <col min="5898" max="5898" width="20.42578125" style="4" customWidth="1"/>
    <col min="5899" max="6138" width="11.42578125" style="4"/>
    <col min="6139" max="6139" width="14.42578125" style="4" customWidth="1"/>
    <col min="6140" max="6140" width="22.140625" style="4" customWidth="1"/>
    <col min="6141" max="6141" width="16.85546875" style="4" customWidth="1"/>
    <col min="6142" max="6142" width="22.7109375" style="4" customWidth="1"/>
    <col min="6143" max="6143" width="20.28515625" style="4" customWidth="1"/>
    <col min="6144" max="6144" width="22.42578125" style="4" customWidth="1"/>
    <col min="6145" max="6145" width="25.42578125" style="4" customWidth="1"/>
    <col min="6146" max="6146" width="10" style="4" customWidth="1"/>
    <col min="6147" max="6147" width="15.28515625" style="4" customWidth="1"/>
    <col min="6148" max="6152" width="0" style="4" hidden="1" customWidth="1"/>
    <col min="6153" max="6153" width="13.85546875" style="4" customWidth="1"/>
    <col min="6154" max="6154" width="20.42578125" style="4" customWidth="1"/>
    <col min="6155" max="6394" width="11.42578125" style="4"/>
    <col min="6395" max="6395" width="14.42578125" style="4" customWidth="1"/>
    <col min="6396" max="6396" width="22.140625" style="4" customWidth="1"/>
    <col min="6397" max="6397" width="16.85546875" style="4" customWidth="1"/>
    <col min="6398" max="6398" width="22.7109375" style="4" customWidth="1"/>
    <col min="6399" max="6399" width="20.28515625" style="4" customWidth="1"/>
    <col min="6400" max="6400" width="22.42578125" style="4" customWidth="1"/>
    <col min="6401" max="6401" width="25.42578125" style="4" customWidth="1"/>
    <col min="6402" max="6402" width="10" style="4" customWidth="1"/>
    <col min="6403" max="6403" width="15.28515625" style="4" customWidth="1"/>
    <col min="6404" max="6408" width="0" style="4" hidden="1" customWidth="1"/>
    <col min="6409" max="6409" width="13.85546875" style="4" customWidth="1"/>
    <col min="6410" max="6410" width="20.42578125" style="4" customWidth="1"/>
    <col min="6411" max="6650" width="11.42578125" style="4"/>
    <col min="6651" max="6651" width="14.42578125" style="4" customWidth="1"/>
    <col min="6652" max="6652" width="22.140625" style="4" customWidth="1"/>
    <col min="6653" max="6653" width="16.85546875" style="4" customWidth="1"/>
    <col min="6654" max="6654" width="22.7109375" style="4" customWidth="1"/>
    <col min="6655" max="6655" width="20.28515625" style="4" customWidth="1"/>
    <col min="6656" max="6656" width="22.42578125" style="4" customWidth="1"/>
    <col min="6657" max="6657" width="25.42578125" style="4" customWidth="1"/>
    <col min="6658" max="6658" width="10" style="4" customWidth="1"/>
    <col min="6659" max="6659" width="15.28515625" style="4" customWidth="1"/>
    <col min="6660" max="6664" width="0" style="4" hidden="1" customWidth="1"/>
    <col min="6665" max="6665" width="13.85546875" style="4" customWidth="1"/>
    <col min="6666" max="6666" width="20.42578125" style="4" customWidth="1"/>
    <col min="6667" max="6906" width="11.42578125" style="4"/>
    <col min="6907" max="6907" width="14.42578125" style="4" customWidth="1"/>
    <col min="6908" max="6908" width="22.140625" style="4" customWidth="1"/>
    <col min="6909" max="6909" width="16.85546875" style="4" customWidth="1"/>
    <col min="6910" max="6910" width="22.7109375" style="4" customWidth="1"/>
    <col min="6911" max="6911" width="20.28515625" style="4" customWidth="1"/>
    <col min="6912" max="6912" width="22.42578125" style="4" customWidth="1"/>
    <col min="6913" max="6913" width="25.42578125" style="4" customWidth="1"/>
    <col min="6914" max="6914" width="10" style="4" customWidth="1"/>
    <col min="6915" max="6915" width="15.28515625" style="4" customWidth="1"/>
    <col min="6916" max="6920" width="0" style="4" hidden="1" customWidth="1"/>
    <col min="6921" max="6921" width="13.85546875" style="4" customWidth="1"/>
    <col min="6922" max="6922" width="20.42578125" style="4" customWidth="1"/>
    <col min="6923" max="7162" width="11.42578125" style="4"/>
    <col min="7163" max="7163" width="14.42578125" style="4" customWidth="1"/>
    <col min="7164" max="7164" width="22.140625" style="4" customWidth="1"/>
    <col min="7165" max="7165" width="16.85546875" style="4" customWidth="1"/>
    <col min="7166" max="7166" width="22.7109375" style="4" customWidth="1"/>
    <col min="7167" max="7167" width="20.28515625" style="4" customWidth="1"/>
    <col min="7168" max="7168" width="22.42578125" style="4" customWidth="1"/>
    <col min="7169" max="7169" width="25.42578125" style="4" customWidth="1"/>
    <col min="7170" max="7170" width="10" style="4" customWidth="1"/>
    <col min="7171" max="7171" width="15.28515625" style="4" customWidth="1"/>
    <col min="7172" max="7176" width="0" style="4" hidden="1" customWidth="1"/>
    <col min="7177" max="7177" width="13.85546875" style="4" customWidth="1"/>
    <col min="7178" max="7178" width="20.42578125" style="4" customWidth="1"/>
    <col min="7179" max="7418" width="11.42578125" style="4"/>
    <col min="7419" max="7419" width="14.42578125" style="4" customWidth="1"/>
    <col min="7420" max="7420" width="22.140625" style="4" customWidth="1"/>
    <col min="7421" max="7421" width="16.85546875" style="4" customWidth="1"/>
    <col min="7422" max="7422" width="22.7109375" style="4" customWidth="1"/>
    <col min="7423" max="7423" width="20.28515625" style="4" customWidth="1"/>
    <col min="7424" max="7424" width="22.42578125" style="4" customWidth="1"/>
    <col min="7425" max="7425" width="25.42578125" style="4" customWidth="1"/>
    <col min="7426" max="7426" width="10" style="4" customWidth="1"/>
    <col min="7427" max="7427" width="15.28515625" style="4" customWidth="1"/>
    <col min="7428" max="7432" width="0" style="4" hidden="1" customWidth="1"/>
    <col min="7433" max="7433" width="13.85546875" style="4" customWidth="1"/>
    <col min="7434" max="7434" width="20.42578125" style="4" customWidth="1"/>
    <col min="7435" max="7674" width="11.42578125" style="4"/>
    <col min="7675" max="7675" width="14.42578125" style="4" customWidth="1"/>
    <col min="7676" max="7676" width="22.140625" style="4" customWidth="1"/>
    <col min="7677" max="7677" width="16.85546875" style="4" customWidth="1"/>
    <col min="7678" max="7678" width="22.7109375" style="4" customWidth="1"/>
    <col min="7679" max="7679" width="20.28515625" style="4" customWidth="1"/>
    <col min="7680" max="7680" width="22.42578125" style="4" customWidth="1"/>
    <col min="7681" max="7681" width="25.42578125" style="4" customWidth="1"/>
    <col min="7682" max="7682" width="10" style="4" customWidth="1"/>
    <col min="7683" max="7683" width="15.28515625" style="4" customWidth="1"/>
    <col min="7684" max="7688" width="0" style="4" hidden="1" customWidth="1"/>
    <col min="7689" max="7689" width="13.85546875" style="4" customWidth="1"/>
    <col min="7690" max="7690" width="20.42578125" style="4" customWidth="1"/>
    <col min="7691" max="7930" width="11.42578125" style="4"/>
    <col min="7931" max="7931" width="14.42578125" style="4" customWidth="1"/>
    <col min="7932" max="7932" width="22.140625" style="4" customWidth="1"/>
    <col min="7933" max="7933" width="16.85546875" style="4" customWidth="1"/>
    <col min="7934" max="7934" width="22.7109375" style="4" customWidth="1"/>
    <col min="7935" max="7935" width="20.28515625" style="4" customWidth="1"/>
    <col min="7936" max="7936" width="22.42578125" style="4" customWidth="1"/>
    <col min="7937" max="7937" width="25.42578125" style="4" customWidth="1"/>
    <col min="7938" max="7938" width="10" style="4" customWidth="1"/>
    <col min="7939" max="7939" width="15.28515625" style="4" customWidth="1"/>
    <col min="7940" max="7944" width="0" style="4" hidden="1" customWidth="1"/>
    <col min="7945" max="7945" width="13.85546875" style="4" customWidth="1"/>
    <col min="7946" max="7946" width="20.42578125" style="4" customWidth="1"/>
    <col min="7947" max="8186" width="11.42578125" style="4"/>
    <col min="8187" max="8187" width="14.42578125" style="4" customWidth="1"/>
    <col min="8188" max="8188" width="22.140625" style="4" customWidth="1"/>
    <col min="8189" max="8189" width="16.85546875" style="4" customWidth="1"/>
    <col min="8190" max="8190" width="22.7109375" style="4" customWidth="1"/>
    <col min="8191" max="8191" width="20.28515625" style="4" customWidth="1"/>
    <col min="8192" max="8192" width="22.42578125" style="4" customWidth="1"/>
    <col min="8193" max="8193" width="25.42578125" style="4" customWidth="1"/>
    <col min="8194" max="8194" width="10" style="4" customWidth="1"/>
    <col min="8195" max="8195" width="15.28515625" style="4" customWidth="1"/>
    <col min="8196" max="8200" width="0" style="4" hidden="1" customWidth="1"/>
    <col min="8201" max="8201" width="13.85546875" style="4" customWidth="1"/>
    <col min="8202" max="8202" width="20.42578125" style="4" customWidth="1"/>
    <col min="8203" max="8442" width="11.42578125" style="4"/>
    <col min="8443" max="8443" width="14.42578125" style="4" customWidth="1"/>
    <col min="8444" max="8444" width="22.140625" style="4" customWidth="1"/>
    <col min="8445" max="8445" width="16.85546875" style="4" customWidth="1"/>
    <col min="8446" max="8446" width="22.7109375" style="4" customWidth="1"/>
    <col min="8447" max="8447" width="20.28515625" style="4" customWidth="1"/>
    <col min="8448" max="8448" width="22.42578125" style="4" customWidth="1"/>
    <col min="8449" max="8449" width="25.42578125" style="4" customWidth="1"/>
    <col min="8450" max="8450" width="10" style="4" customWidth="1"/>
    <col min="8451" max="8451" width="15.28515625" style="4" customWidth="1"/>
    <col min="8452" max="8456" width="0" style="4" hidden="1" customWidth="1"/>
    <col min="8457" max="8457" width="13.85546875" style="4" customWidth="1"/>
    <col min="8458" max="8458" width="20.42578125" style="4" customWidth="1"/>
    <col min="8459" max="8698" width="11.42578125" style="4"/>
    <col min="8699" max="8699" width="14.42578125" style="4" customWidth="1"/>
    <col min="8700" max="8700" width="22.140625" style="4" customWidth="1"/>
    <col min="8701" max="8701" width="16.85546875" style="4" customWidth="1"/>
    <col min="8702" max="8702" width="22.7109375" style="4" customWidth="1"/>
    <col min="8703" max="8703" width="20.28515625" style="4" customWidth="1"/>
    <col min="8704" max="8704" width="22.42578125" style="4" customWidth="1"/>
    <col min="8705" max="8705" width="25.42578125" style="4" customWidth="1"/>
    <col min="8706" max="8706" width="10" style="4" customWidth="1"/>
    <col min="8707" max="8707" width="15.28515625" style="4" customWidth="1"/>
    <col min="8708" max="8712" width="0" style="4" hidden="1" customWidth="1"/>
    <col min="8713" max="8713" width="13.85546875" style="4" customWidth="1"/>
    <col min="8714" max="8714" width="20.42578125" style="4" customWidth="1"/>
    <col min="8715" max="8954" width="11.42578125" style="4"/>
    <col min="8955" max="8955" width="14.42578125" style="4" customWidth="1"/>
    <col min="8956" max="8956" width="22.140625" style="4" customWidth="1"/>
    <col min="8957" max="8957" width="16.85546875" style="4" customWidth="1"/>
    <col min="8958" max="8958" width="22.7109375" style="4" customWidth="1"/>
    <col min="8959" max="8959" width="20.28515625" style="4" customWidth="1"/>
    <col min="8960" max="8960" width="22.42578125" style="4" customWidth="1"/>
    <col min="8961" max="8961" width="25.42578125" style="4" customWidth="1"/>
    <col min="8962" max="8962" width="10" style="4" customWidth="1"/>
    <col min="8963" max="8963" width="15.28515625" style="4" customWidth="1"/>
    <col min="8964" max="8968" width="0" style="4" hidden="1" customWidth="1"/>
    <col min="8969" max="8969" width="13.85546875" style="4" customWidth="1"/>
    <col min="8970" max="8970" width="20.42578125" style="4" customWidth="1"/>
    <col min="8971" max="9210" width="11.42578125" style="4"/>
    <col min="9211" max="9211" width="14.42578125" style="4" customWidth="1"/>
    <col min="9212" max="9212" width="22.140625" style="4" customWidth="1"/>
    <col min="9213" max="9213" width="16.85546875" style="4" customWidth="1"/>
    <col min="9214" max="9214" width="22.7109375" style="4" customWidth="1"/>
    <col min="9215" max="9215" width="20.28515625" style="4" customWidth="1"/>
    <col min="9216" max="9216" width="22.42578125" style="4" customWidth="1"/>
    <col min="9217" max="9217" width="25.42578125" style="4" customWidth="1"/>
    <col min="9218" max="9218" width="10" style="4" customWidth="1"/>
    <col min="9219" max="9219" width="15.28515625" style="4" customWidth="1"/>
    <col min="9220" max="9224" width="0" style="4" hidden="1" customWidth="1"/>
    <col min="9225" max="9225" width="13.85546875" style="4" customWidth="1"/>
    <col min="9226" max="9226" width="20.42578125" style="4" customWidth="1"/>
    <col min="9227" max="9466" width="11.42578125" style="4"/>
    <col min="9467" max="9467" width="14.42578125" style="4" customWidth="1"/>
    <col min="9468" max="9468" width="22.140625" style="4" customWidth="1"/>
    <col min="9469" max="9469" width="16.85546875" style="4" customWidth="1"/>
    <col min="9470" max="9470" width="22.7109375" style="4" customWidth="1"/>
    <col min="9471" max="9471" width="20.28515625" style="4" customWidth="1"/>
    <col min="9472" max="9472" width="22.42578125" style="4" customWidth="1"/>
    <col min="9473" max="9473" width="25.42578125" style="4" customWidth="1"/>
    <col min="9474" max="9474" width="10" style="4" customWidth="1"/>
    <col min="9475" max="9475" width="15.28515625" style="4" customWidth="1"/>
    <col min="9476" max="9480" width="0" style="4" hidden="1" customWidth="1"/>
    <col min="9481" max="9481" width="13.85546875" style="4" customWidth="1"/>
    <col min="9482" max="9482" width="20.42578125" style="4" customWidth="1"/>
    <col min="9483" max="9722" width="11.42578125" style="4"/>
    <col min="9723" max="9723" width="14.42578125" style="4" customWidth="1"/>
    <col min="9724" max="9724" width="22.140625" style="4" customWidth="1"/>
    <col min="9725" max="9725" width="16.85546875" style="4" customWidth="1"/>
    <col min="9726" max="9726" width="22.7109375" style="4" customWidth="1"/>
    <col min="9727" max="9727" width="20.28515625" style="4" customWidth="1"/>
    <col min="9728" max="9728" width="22.42578125" style="4" customWidth="1"/>
    <col min="9729" max="9729" width="25.42578125" style="4" customWidth="1"/>
    <col min="9730" max="9730" width="10" style="4" customWidth="1"/>
    <col min="9731" max="9731" width="15.28515625" style="4" customWidth="1"/>
    <col min="9732" max="9736" width="0" style="4" hidden="1" customWidth="1"/>
    <col min="9737" max="9737" width="13.85546875" style="4" customWidth="1"/>
    <col min="9738" max="9738" width="20.42578125" style="4" customWidth="1"/>
    <col min="9739" max="9978" width="11.42578125" style="4"/>
    <col min="9979" max="9979" width="14.42578125" style="4" customWidth="1"/>
    <col min="9980" max="9980" width="22.140625" style="4" customWidth="1"/>
    <col min="9981" max="9981" width="16.85546875" style="4" customWidth="1"/>
    <col min="9982" max="9982" width="22.7109375" style="4" customWidth="1"/>
    <col min="9983" max="9983" width="20.28515625" style="4" customWidth="1"/>
    <col min="9984" max="9984" width="22.42578125" style="4" customWidth="1"/>
    <col min="9985" max="9985" width="25.42578125" style="4" customWidth="1"/>
    <col min="9986" max="9986" width="10" style="4" customWidth="1"/>
    <col min="9987" max="9987" width="15.28515625" style="4" customWidth="1"/>
    <col min="9988" max="9992" width="0" style="4" hidden="1" customWidth="1"/>
    <col min="9993" max="9993" width="13.85546875" style="4" customWidth="1"/>
    <col min="9994" max="9994" width="20.42578125" style="4" customWidth="1"/>
    <col min="9995" max="10234" width="11.42578125" style="4"/>
    <col min="10235" max="10235" width="14.42578125" style="4" customWidth="1"/>
    <col min="10236" max="10236" width="22.140625" style="4" customWidth="1"/>
    <col min="10237" max="10237" width="16.85546875" style="4" customWidth="1"/>
    <col min="10238" max="10238" width="22.7109375" style="4" customWidth="1"/>
    <col min="10239" max="10239" width="20.28515625" style="4" customWidth="1"/>
    <col min="10240" max="10240" width="22.42578125" style="4" customWidth="1"/>
    <col min="10241" max="10241" width="25.42578125" style="4" customWidth="1"/>
    <col min="10242" max="10242" width="10" style="4" customWidth="1"/>
    <col min="10243" max="10243" width="15.28515625" style="4" customWidth="1"/>
    <col min="10244" max="10248" width="0" style="4" hidden="1" customWidth="1"/>
    <col min="10249" max="10249" width="13.85546875" style="4" customWidth="1"/>
    <col min="10250" max="10250" width="20.42578125" style="4" customWidth="1"/>
    <col min="10251" max="10490" width="11.42578125" style="4"/>
    <col min="10491" max="10491" width="14.42578125" style="4" customWidth="1"/>
    <col min="10492" max="10492" width="22.140625" style="4" customWidth="1"/>
    <col min="10493" max="10493" width="16.85546875" style="4" customWidth="1"/>
    <col min="10494" max="10494" width="22.7109375" style="4" customWidth="1"/>
    <col min="10495" max="10495" width="20.28515625" style="4" customWidth="1"/>
    <col min="10496" max="10496" width="22.42578125" style="4" customWidth="1"/>
    <col min="10497" max="10497" width="25.42578125" style="4" customWidth="1"/>
    <col min="10498" max="10498" width="10" style="4" customWidth="1"/>
    <col min="10499" max="10499" width="15.28515625" style="4" customWidth="1"/>
    <col min="10500" max="10504" width="0" style="4" hidden="1" customWidth="1"/>
    <col min="10505" max="10505" width="13.85546875" style="4" customWidth="1"/>
    <col min="10506" max="10506" width="20.42578125" style="4" customWidth="1"/>
    <col min="10507" max="10746" width="11.42578125" style="4"/>
    <col min="10747" max="10747" width="14.42578125" style="4" customWidth="1"/>
    <col min="10748" max="10748" width="22.140625" style="4" customWidth="1"/>
    <col min="10749" max="10749" width="16.85546875" style="4" customWidth="1"/>
    <col min="10750" max="10750" width="22.7109375" style="4" customWidth="1"/>
    <col min="10751" max="10751" width="20.28515625" style="4" customWidth="1"/>
    <col min="10752" max="10752" width="22.42578125" style="4" customWidth="1"/>
    <col min="10753" max="10753" width="25.42578125" style="4" customWidth="1"/>
    <col min="10754" max="10754" width="10" style="4" customWidth="1"/>
    <col min="10755" max="10755" width="15.28515625" style="4" customWidth="1"/>
    <col min="10756" max="10760" width="0" style="4" hidden="1" customWidth="1"/>
    <col min="10761" max="10761" width="13.85546875" style="4" customWidth="1"/>
    <col min="10762" max="10762" width="20.42578125" style="4" customWidth="1"/>
    <col min="10763" max="11002" width="11.42578125" style="4"/>
    <col min="11003" max="11003" width="14.42578125" style="4" customWidth="1"/>
    <col min="11004" max="11004" width="22.140625" style="4" customWidth="1"/>
    <col min="11005" max="11005" width="16.85546875" style="4" customWidth="1"/>
    <col min="11006" max="11006" width="22.7109375" style="4" customWidth="1"/>
    <col min="11007" max="11007" width="20.28515625" style="4" customWidth="1"/>
    <col min="11008" max="11008" width="22.42578125" style="4" customWidth="1"/>
    <col min="11009" max="11009" width="25.42578125" style="4" customWidth="1"/>
    <col min="11010" max="11010" width="10" style="4" customWidth="1"/>
    <col min="11011" max="11011" width="15.28515625" style="4" customWidth="1"/>
    <col min="11012" max="11016" width="0" style="4" hidden="1" customWidth="1"/>
    <col min="11017" max="11017" width="13.85546875" style="4" customWidth="1"/>
    <col min="11018" max="11018" width="20.42578125" style="4" customWidth="1"/>
    <col min="11019" max="11258" width="11.42578125" style="4"/>
    <col min="11259" max="11259" width="14.42578125" style="4" customWidth="1"/>
    <col min="11260" max="11260" width="22.140625" style="4" customWidth="1"/>
    <col min="11261" max="11261" width="16.85546875" style="4" customWidth="1"/>
    <col min="11262" max="11262" width="22.7109375" style="4" customWidth="1"/>
    <col min="11263" max="11263" width="20.28515625" style="4" customWidth="1"/>
    <col min="11264" max="11264" width="22.42578125" style="4" customWidth="1"/>
    <col min="11265" max="11265" width="25.42578125" style="4" customWidth="1"/>
    <col min="11266" max="11266" width="10" style="4" customWidth="1"/>
    <col min="11267" max="11267" width="15.28515625" style="4" customWidth="1"/>
    <col min="11268" max="11272" width="0" style="4" hidden="1" customWidth="1"/>
    <col min="11273" max="11273" width="13.85546875" style="4" customWidth="1"/>
    <col min="11274" max="11274" width="20.42578125" style="4" customWidth="1"/>
    <col min="11275" max="11514" width="11.42578125" style="4"/>
    <col min="11515" max="11515" width="14.42578125" style="4" customWidth="1"/>
    <col min="11516" max="11516" width="22.140625" style="4" customWidth="1"/>
    <col min="11517" max="11517" width="16.85546875" style="4" customWidth="1"/>
    <col min="11518" max="11518" width="22.7109375" style="4" customWidth="1"/>
    <col min="11519" max="11519" width="20.28515625" style="4" customWidth="1"/>
    <col min="11520" max="11520" width="22.42578125" style="4" customWidth="1"/>
    <col min="11521" max="11521" width="25.42578125" style="4" customWidth="1"/>
    <col min="11522" max="11522" width="10" style="4" customWidth="1"/>
    <col min="11523" max="11523" width="15.28515625" style="4" customWidth="1"/>
    <col min="11524" max="11528" width="0" style="4" hidden="1" customWidth="1"/>
    <col min="11529" max="11529" width="13.85546875" style="4" customWidth="1"/>
    <col min="11530" max="11530" width="20.42578125" style="4" customWidth="1"/>
    <col min="11531" max="11770" width="11.42578125" style="4"/>
    <col min="11771" max="11771" width="14.42578125" style="4" customWidth="1"/>
    <col min="11772" max="11772" width="22.140625" style="4" customWidth="1"/>
    <col min="11773" max="11773" width="16.85546875" style="4" customWidth="1"/>
    <col min="11774" max="11774" width="22.7109375" style="4" customWidth="1"/>
    <col min="11775" max="11775" width="20.28515625" style="4" customWidth="1"/>
    <col min="11776" max="11776" width="22.42578125" style="4" customWidth="1"/>
    <col min="11777" max="11777" width="25.42578125" style="4" customWidth="1"/>
    <col min="11778" max="11778" width="10" style="4" customWidth="1"/>
    <col min="11779" max="11779" width="15.28515625" style="4" customWidth="1"/>
    <col min="11780" max="11784" width="0" style="4" hidden="1" customWidth="1"/>
    <col min="11785" max="11785" width="13.85546875" style="4" customWidth="1"/>
    <col min="11786" max="11786" width="20.42578125" style="4" customWidth="1"/>
    <col min="11787" max="12026" width="11.42578125" style="4"/>
    <col min="12027" max="12027" width="14.42578125" style="4" customWidth="1"/>
    <col min="12028" max="12028" width="22.140625" style="4" customWidth="1"/>
    <col min="12029" max="12029" width="16.85546875" style="4" customWidth="1"/>
    <col min="12030" max="12030" width="22.7109375" style="4" customWidth="1"/>
    <col min="12031" max="12031" width="20.28515625" style="4" customWidth="1"/>
    <col min="12032" max="12032" width="22.42578125" style="4" customWidth="1"/>
    <col min="12033" max="12033" width="25.42578125" style="4" customWidth="1"/>
    <col min="12034" max="12034" width="10" style="4" customWidth="1"/>
    <col min="12035" max="12035" width="15.28515625" style="4" customWidth="1"/>
    <col min="12036" max="12040" width="0" style="4" hidden="1" customWidth="1"/>
    <col min="12041" max="12041" width="13.85546875" style="4" customWidth="1"/>
    <col min="12042" max="12042" width="20.42578125" style="4" customWidth="1"/>
    <col min="12043" max="12282" width="11.42578125" style="4"/>
    <col min="12283" max="12283" width="14.42578125" style="4" customWidth="1"/>
    <col min="12284" max="12284" width="22.140625" style="4" customWidth="1"/>
    <col min="12285" max="12285" width="16.85546875" style="4" customWidth="1"/>
    <col min="12286" max="12286" width="22.7109375" style="4" customWidth="1"/>
    <col min="12287" max="12287" width="20.28515625" style="4" customWidth="1"/>
    <col min="12288" max="12288" width="22.42578125" style="4" customWidth="1"/>
    <col min="12289" max="12289" width="25.42578125" style="4" customWidth="1"/>
    <col min="12290" max="12290" width="10" style="4" customWidth="1"/>
    <col min="12291" max="12291" width="15.28515625" style="4" customWidth="1"/>
    <col min="12292" max="12296" width="0" style="4" hidden="1" customWidth="1"/>
    <col min="12297" max="12297" width="13.85546875" style="4" customWidth="1"/>
    <col min="12298" max="12298" width="20.42578125" style="4" customWidth="1"/>
    <col min="12299" max="12538" width="11.42578125" style="4"/>
    <col min="12539" max="12539" width="14.42578125" style="4" customWidth="1"/>
    <col min="12540" max="12540" width="22.140625" style="4" customWidth="1"/>
    <col min="12541" max="12541" width="16.85546875" style="4" customWidth="1"/>
    <col min="12542" max="12542" width="22.7109375" style="4" customWidth="1"/>
    <col min="12543" max="12543" width="20.28515625" style="4" customWidth="1"/>
    <col min="12544" max="12544" width="22.42578125" style="4" customWidth="1"/>
    <col min="12545" max="12545" width="25.42578125" style="4" customWidth="1"/>
    <col min="12546" max="12546" width="10" style="4" customWidth="1"/>
    <col min="12547" max="12547" width="15.28515625" style="4" customWidth="1"/>
    <col min="12548" max="12552" width="0" style="4" hidden="1" customWidth="1"/>
    <col min="12553" max="12553" width="13.85546875" style="4" customWidth="1"/>
    <col min="12554" max="12554" width="20.42578125" style="4" customWidth="1"/>
    <col min="12555" max="12794" width="11.42578125" style="4"/>
    <col min="12795" max="12795" width="14.42578125" style="4" customWidth="1"/>
    <col min="12796" max="12796" width="22.140625" style="4" customWidth="1"/>
    <col min="12797" max="12797" width="16.85546875" style="4" customWidth="1"/>
    <col min="12798" max="12798" width="22.7109375" style="4" customWidth="1"/>
    <col min="12799" max="12799" width="20.28515625" style="4" customWidth="1"/>
    <col min="12800" max="12800" width="22.42578125" style="4" customWidth="1"/>
    <col min="12801" max="12801" width="25.42578125" style="4" customWidth="1"/>
    <col min="12802" max="12802" width="10" style="4" customWidth="1"/>
    <col min="12803" max="12803" width="15.28515625" style="4" customWidth="1"/>
    <col min="12804" max="12808" width="0" style="4" hidden="1" customWidth="1"/>
    <col min="12809" max="12809" width="13.85546875" style="4" customWidth="1"/>
    <col min="12810" max="12810" width="20.42578125" style="4" customWidth="1"/>
    <col min="12811" max="13050" width="11.42578125" style="4"/>
    <col min="13051" max="13051" width="14.42578125" style="4" customWidth="1"/>
    <col min="13052" max="13052" width="22.140625" style="4" customWidth="1"/>
    <col min="13053" max="13053" width="16.85546875" style="4" customWidth="1"/>
    <col min="13054" max="13054" width="22.7109375" style="4" customWidth="1"/>
    <col min="13055" max="13055" width="20.28515625" style="4" customWidth="1"/>
    <col min="13056" max="13056" width="22.42578125" style="4" customWidth="1"/>
    <col min="13057" max="13057" width="25.42578125" style="4" customWidth="1"/>
    <col min="13058" max="13058" width="10" style="4" customWidth="1"/>
    <col min="13059" max="13059" width="15.28515625" style="4" customWidth="1"/>
    <col min="13060" max="13064" width="0" style="4" hidden="1" customWidth="1"/>
    <col min="13065" max="13065" width="13.85546875" style="4" customWidth="1"/>
    <col min="13066" max="13066" width="20.42578125" style="4" customWidth="1"/>
    <col min="13067" max="13306" width="11.42578125" style="4"/>
    <col min="13307" max="13307" width="14.42578125" style="4" customWidth="1"/>
    <col min="13308" max="13308" width="22.140625" style="4" customWidth="1"/>
    <col min="13309" max="13309" width="16.85546875" style="4" customWidth="1"/>
    <col min="13310" max="13310" width="22.7109375" style="4" customWidth="1"/>
    <col min="13311" max="13311" width="20.28515625" style="4" customWidth="1"/>
    <col min="13312" max="13312" width="22.42578125" style="4" customWidth="1"/>
    <col min="13313" max="13313" width="25.42578125" style="4" customWidth="1"/>
    <col min="13314" max="13314" width="10" style="4" customWidth="1"/>
    <col min="13315" max="13315" width="15.28515625" style="4" customWidth="1"/>
    <col min="13316" max="13320" width="0" style="4" hidden="1" customWidth="1"/>
    <col min="13321" max="13321" width="13.85546875" style="4" customWidth="1"/>
    <col min="13322" max="13322" width="20.42578125" style="4" customWidth="1"/>
    <col min="13323" max="13562" width="11.42578125" style="4"/>
    <col min="13563" max="13563" width="14.42578125" style="4" customWidth="1"/>
    <col min="13564" max="13564" width="22.140625" style="4" customWidth="1"/>
    <col min="13565" max="13565" width="16.85546875" style="4" customWidth="1"/>
    <col min="13566" max="13566" width="22.7109375" style="4" customWidth="1"/>
    <col min="13567" max="13567" width="20.28515625" style="4" customWidth="1"/>
    <col min="13568" max="13568" width="22.42578125" style="4" customWidth="1"/>
    <col min="13569" max="13569" width="25.42578125" style="4" customWidth="1"/>
    <col min="13570" max="13570" width="10" style="4" customWidth="1"/>
    <col min="13571" max="13571" width="15.28515625" style="4" customWidth="1"/>
    <col min="13572" max="13576" width="0" style="4" hidden="1" customWidth="1"/>
    <col min="13577" max="13577" width="13.85546875" style="4" customWidth="1"/>
    <col min="13578" max="13578" width="20.42578125" style="4" customWidth="1"/>
    <col min="13579" max="13818" width="11.42578125" style="4"/>
    <col min="13819" max="13819" width="14.42578125" style="4" customWidth="1"/>
    <col min="13820" max="13820" width="22.140625" style="4" customWidth="1"/>
    <col min="13821" max="13821" width="16.85546875" style="4" customWidth="1"/>
    <col min="13822" max="13822" width="22.7109375" style="4" customWidth="1"/>
    <col min="13823" max="13823" width="20.28515625" style="4" customWidth="1"/>
    <col min="13824" max="13824" width="22.42578125" style="4" customWidth="1"/>
    <col min="13825" max="13825" width="25.42578125" style="4" customWidth="1"/>
    <col min="13826" max="13826" width="10" style="4" customWidth="1"/>
    <col min="13827" max="13827" width="15.28515625" style="4" customWidth="1"/>
    <col min="13828" max="13832" width="0" style="4" hidden="1" customWidth="1"/>
    <col min="13833" max="13833" width="13.85546875" style="4" customWidth="1"/>
    <col min="13834" max="13834" width="20.42578125" style="4" customWidth="1"/>
    <col min="13835" max="14074" width="11.42578125" style="4"/>
    <col min="14075" max="14075" width="14.42578125" style="4" customWidth="1"/>
    <col min="14076" max="14076" width="22.140625" style="4" customWidth="1"/>
    <col min="14077" max="14077" width="16.85546875" style="4" customWidth="1"/>
    <col min="14078" max="14078" width="22.7109375" style="4" customWidth="1"/>
    <col min="14079" max="14079" width="20.28515625" style="4" customWidth="1"/>
    <col min="14080" max="14080" width="22.42578125" style="4" customWidth="1"/>
    <col min="14081" max="14081" width="25.42578125" style="4" customWidth="1"/>
    <col min="14082" max="14082" width="10" style="4" customWidth="1"/>
    <col min="14083" max="14083" width="15.28515625" style="4" customWidth="1"/>
    <col min="14084" max="14088" width="0" style="4" hidden="1" customWidth="1"/>
    <col min="14089" max="14089" width="13.85546875" style="4" customWidth="1"/>
    <col min="14090" max="14090" width="20.42578125" style="4" customWidth="1"/>
    <col min="14091" max="14330" width="11.42578125" style="4"/>
    <col min="14331" max="14331" width="14.42578125" style="4" customWidth="1"/>
    <col min="14332" max="14332" width="22.140625" style="4" customWidth="1"/>
    <col min="14333" max="14333" width="16.85546875" style="4" customWidth="1"/>
    <col min="14334" max="14334" width="22.7109375" style="4" customWidth="1"/>
    <col min="14335" max="14335" width="20.28515625" style="4" customWidth="1"/>
    <col min="14336" max="14336" width="22.42578125" style="4" customWidth="1"/>
    <col min="14337" max="14337" width="25.42578125" style="4" customWidth="1"/>
    <col min="14338" max="14338" width="10" style="4" customWidth="1"/>
    <col min="14339" max="14339" width="15.28515625" style="4" customWidth="1"/>
    <col min="14340" max="14344" width="0" style="4" hidden="1" customWidth="1"/>
    <col min="14345" max="14345" width="13.85546875" style="4" customWidth="1"/>
    <col min="14346" max="14346" width="20.42578125" style="4" customWidth="1"/>
    <col min="14347" max="14586" width="11.42578125" style="4"/>
    <col min="14587" max="14587" width="14.42578125" style="4" customWidth="1"/>
    <col min="14588" max="14588" width="22.140625" style="4" customWidth="1"/>
    <col min="14589" max="14589" width="16.85546875" style="4" customWidth="1"/>
    <col min="14590" max="14590" width="22.7109375" style="4" customWidth="1"/>
    <col min="14591" max="14591" width="20.28515625" style="4" customWidth="1"/>
    <col min="14592" max="14592" width="22.42578125" style="4" customWidth="1"/>
    <col min="14593" max="14593" width="25.42578125" style="4" customWidth="1"/>
    <col min="14594" max="14594" width="10" style="4" customWidth="1"/>
    <col min="14595" max="14595" width="15.28515625" style="4" customWidth="1"/>
    <col min="14596" max="14600" width="0" style="4" hidden="1" customWidth="1"/>
    <col min="14601" max="14601" width="13.85546875" style="4" customWidth="1"/>
    <col min="14602" max="14602" width="20.42578125" style="4" customWidth="1"/>
    <col min="14603" max="14842" width="11.42578125" style="4"/>
    <col min="14843" max="14843" width="14.42578125" style="4" customWidth="1"/>
    <col min="14844" max="14844" width="22.140625" style="4" customWidth="1"/>
    <col min="14845" max="14845" width="16.85546875" style="4" customWidth="1"/>
    <col min="14846" max="14846" width="22.7109375" style="4" customWidth="1"/>
    <col min="14847" max="14847" width="20.28515625" style="4" customWidth="1"/>
    <col min="14848" max="14848" width="22.42578125" style="4" customWidth="1"/>
    <col min="14849" max="14849" width="25.42578125" style="4" customWidth="1"/>
    <col min="14850" max="14850" width="10" style="4" customWidth="1"/>
    <col min="14851" max="14851" width="15.28515625" style="4" customWidth="1"/>
    <col min="14852" max="14856" width="0" style="4" hidden="1" customWidth="1"/>
    <col min="14857" max="14857" width="13.85546875" style="4" customWidth="1"/>
    <col min="14858" max="14858" width="20.42578125" style="4" customWidth="1"/>
    <col min="14859" max="15098" width="11.42578125" style="4"/>
    <col min="15099" max="15099" width="14.42578125" style="4" customWidth="1"/>
    <col min="15100" max="15100" width="22.140625" style="4" customWidth="1"/>
    <col min="15101" max="15101" width="16.85546875" style="4" customWidth="1"/>
    <col min="15102" max="15102" width="22.7109375" style="4" customWidth="1"/>
    <col min="15103" max="15103" width="20.28515625" style="4" customWidth="1"/>
    <col min="15104" max="15104" width="22.42578125" style="4" customWidth="1"/>
    <col min="15105" max="15105" width="25.42578125" style="4" customWidth="1"/>
    <col min="15106" max="15106" width="10" style="4" customWidth="1"/>
    <col min="15107" max="15107" width="15.28515625" style="4" customWidth="1"/>
    <col min="15108" max="15112" width="0" style="4" hidden="1" customWidth="1"/>
    <col min="15113" max="15113" width="13.85546875" style="4" customWidth="1"/>
    <col min="15114" max="15114" width="20.42578125" style="4" customWidth="1"/>
    <col min="15115" max="15354" width="11.42578125" style="4"/>
    <col min="15355" max="15355" width="14.42578125" style="4" customWidth="1"/>
    <col min="15356" max="15356" width="22.140625" style="4" customWidth="1"/>
    <col min="15357" max="15357" width="16.85546875" style="4" customWidth="1"/>
    <col min="15358" max="15358" width="22.7109375" style="4" customWidth="1"/>
    <col min="15359" max="15359" width="20.28515625" style="4" customWidth="1"/>
    <col min="15360" max="15360" width="22.42578125" style="4" customWidth="1"/>
    <col min="15361" max="15361" width="25.42578125" style="4" customWidth="1"/>
    <col min="15362" max="15362" width="10" style="4" customWidth="1"/>
    <col min="15363" max="15363" width="15.28515625" style="4" customWidth="1"/>
    <col min="15364" max="15368" width="0" style="4" hidden="1" customWidth="1"/>
    <col min="15369" max="15369" width="13.85546875" style="4" customWidth="1"/>
    <col min="15370" max="15370" width="20.42578125" style="4" customWidth="1"/>
    <col min="15371" max="15610" width="11.42578125" style="4"/>
    <col min="15611" max="15611" width="14.42578125" style="4" customWidth="1"/>
    <col min="15612" max="15612" width="22.140625" style="4" customWidth="1"/>
    <col min="15613" max="15613" width="16.85546875" style="4" customWidth="1"/>
    <col min="15614" max="15614" width="22.7109375" style="4" customWidth="1"/>
    <col min="15615" max="15615" width="20.28515625" style="4" customWidth="1"/>
    <col min="15616" max="15616" width="22.42578125" style="4" customWidth="1"/>
    <col min="15617" max="15617" width="25.42578125" style="4" customWidth="1"/>
    <col min="15618" max="15618" width="10" style="4" customWidth="1"/>
    <col min="15619" max="15619" width="15.28515625" style="4" customWidth="1"/>
    <col min="15620" max="15624" width="0" style="4" hidden="1" customWidth="1"/>
    <col min="15625" max="15625" width="13.85546875" style="4" customWidth="1"/>
    <col min="15626" max="15626" width="20.42578125" style="4" customWidth="1"/>
    <col min="15627" max="15866" width="11.42578125" style="4"/>
    <col min="15867" max="15867" width="14.42578125" style="4" customWidth="1"/>
    <col min="15868" max="15868" width="22.140625" style="4" customWidth="1"/>
    <col min="15869" max="15869" width="16.85546875" style="4" customWidth="1"/>
    <col min="15870" max="15870" width="22.7109375" style="4" customWidth="1"/>
    <col min="15871" max="15871" width="20.28515625" style="4" customWidth="1"/>
    <col min="15872" max="15872" width="22.42578125" style="4" customWidth="1"/>
    <col min="15873" max="15873" width="25.42578125" style="4" customWidth="1"/>
    <col min="15874" max="15874" width="10" style="4" customWidth="1"/>
    <col min="15875" max="15875" width="15.28515625" style="4" customWidth="1"/>
    <col min="15876" max="15880" width="0" style="4" hidden="1" customWidth="1"/>
    <col min="15881" max="15881" width="13.85546875" style="4" customWidth="1"/>
    <col min="15882" max="15882" width="20.42578125" style="4" customWidth="1"/>
    <col min="15883" max="16122" width="11.42578125" style="4"/>
    <col min="16123" max="16123" width="14.42578125" style="4" customWidth="1"/>
    <col min="16124" max="16124" width="22.140625" style="4" customWidth="1"/>
    <col min="16125" max="16125" width="16.85546875" style="4" customWidth="1"/>
    <col min="16126" max="16126" width="22.7109375" style="4" customWidth="1"/>
    <col min="16127" max="16127" width="20.28515625" style="4" customWidth="1"/>
    <col min="16128" max="16128" width="22.42578125" style="4" customWidth="1"/>
    <col min="16129" max="16129" width="25.42578125" style="4" customWidth="1"/>
    <col min="16130" max="16130" width="10" style="4" customWidth="1"/>
    <col min="16131" max="16131" width="15.28515625" style="4" customWidth="1"/>
    <col min="16132" max="16136" width="0" style="4" hidden="1" customWidth="1"/>
    <col min="16137" max="16137" width="13.85546875" style="4" customWidth="1"/>
    <col min="16138" max="16138" width="20.42578125" style="4" customWidth="1"/>
    <col min="16139" max="16384" width="11.42578125" style="4"/>
  </cols>
  <sheetData>
    <row r="1" spans="1:12" s="1" customFormat="1" ht="21.75" customHeight="1">
      <c r="A1" s="400"/>
      <c r="B1" s="401"/>
      <c r="C1" s="507"/>
      <c r="D1" s="510" t="s">
        <v>18</v>
      </c>
      <c r="E1" s="511"/>
      <c r="F1" s="511"/>
      <c r="G1" s="511"/>
      <c r="H1" s="511"/>
      <c r="I1" s="511"/>
      <c r="J1" s="511"/>
      <c r="K1" s="512"/>
      <c r="L1" s="186" t="s">
        <v>0</v>
      </c>
    </row>
    <row r="2" spans="1:12" s="1" customFormat="1" ht="21.75" customHeight="1">
      <c r="A2" s="400"/>
      <c r="B2" s="402"/>
      <c r="C2" s="508"/>
      <c r="D2" s="404"/>
      <c r="E2" s="475"/>
      <c r="F2" s="475"/>
      <c r="G2" s="475"/>
      <c r="H2" s="475"/>
      <c r="I2" s="475"/>
      <c r="J2" s="475"/>
      <c r="K2" s="406"/>
      <c r="L2" s="187" t="s">
        <v>254</v>
      </c>
    </row>
    <row r="3" spans="1:12" s="1" customFormat="1" ht="21.75" customHeight="1">
      <c r="A3" s="400"/>
      <c r="B3" s="402"/>
      <c r="C3" s="508"/>
      <c r="D3" s="404"/>
      <c r="E3" s="475"/>
      <c r="F3" s="475"/>
      <c r="G3" s="475"/>
      <c r="H3" s="475"/>
      <c r="I3" s="475"/>
      <c r="J3" s="475"/>
      <c r="K3" s="406"/>
      <c r="L3" s="186" t="s">
        <v>255</v>
      </c>
    </row>
    <row r="4" spans="1:12" s="1" customFormat="1" ht="21.75" customHeight="1" thickBot="1">
      <c r="A4" s="400"/>
      <c r="B4" s="403"/>
      <c r="C4" s="509"/>
      <c r="D4" s="513"/>
      <c r="E4" s="514"/>
      <c r="F4" s="514"/>
      <c r="G4" s="514"/>
      <c r="H4" s="514"/>
      <c r="I4" s="514"/>
      <c r="J4" s="514"/>
      <c r="K4" s="515"/>
      <c r="L4" s="186" t="s">
        <v>1</v>
      </c>
    </row>
    <row r="5" spans="1:12" s="1" customFormat="1" ht="28.5" customHeight="1">
      <c r="A5" s="400"/>
      <c r="B5" s="476"/>
      <c r="C5" s="476"/>
      <c r="D5" s="476"/>
      <c r="E5" s="476"/>
      <c r="F5" s="476"/>
      <c r="G5" s="476"/>
      <c r="H5" s="476"/>
      <c r="I5" s="476"/>
      <c r="J5" s="476"/>
    </row>
    <row r="6" spans="1:12" s="2" customFormat="1" ht="21.75" customHeight="1">
      <c r="A6" s="400"/>
      <c r="B6" s="477" t="s">
        <v>2</v>
      </c>
      <c r="C6" s="477"/>
      <c r="D6" s="477"/>
      <c r="E6" s="477"/>
      <c r="F6" s="477"/>
      <c r="G6" s="477"/>
      <c r="H6" s="477"/>
      <c r="I6" s="477"/>
      <c r="J6" s="477"/>
    </row>
    <row r="7" spans="1:12" s="2" customFormat="1" ht="20.25" customHeight="1">
      <c r="A7" s="400"/>
      <c r="B7" s="477" t="s">
        <v>8</v>
      </c>
      <c r="C7" s="477"/>
      <c r="D7" s="477"/>
      <c r="E7" s="477"/>
      <c r="F7" s="477"/>
      <c r="G7" s="477"/>
      <c r="H7" s="8"/>
      <c r="I7" s="8"/>
      <c r="J7" s="8"/>
    </row>
    <row r="8" spans="1:12" s="2" customFormat="1" ht="28.5" customHeight="1">
      <c r="A8" s="400"/>
      <c r="B8" s="477" t="s">
        <v>3</v>
      </c>
      <c r="C8" s="477"/>
      <c r="D8" s="477"/>
      <c r="E8" s="477"/>
      <c r="F8" s="477"/>
      <c r="G8" s="477"/>
      <c r="H8" s="477"/>
      <c r="I8" s="8"/>
      <c r="J8" s="8"/>
    </row>
    <row r="9" spans="1:12" s="1" customFormat="1" ht="17.25" customHeight="1">
      <c r="A9" s="400"/>
      <c r="B9" s="408" t="s">
        <v>394</v>
      </c>
      <c r="C9" s="408"/>
      <c r="D9" s="408"/>
      <c r="E9" s="408"/>
      <c r="F9" s="408"/>
      <c r="G9" s="408"/>
      <c r="H9" s="408"/>
      <c r="I9" s="408"/>
      <c r="J9" s="408"/>
    </row>
    <row r="10" spans="1:12" s="1" customFormat="1" ht="16.5" customHeight="1" thickBot="1">
      <c r="A10" s="400"/>
      <c r="B10" s="476"/>
      <c r="C10" s="476"/>
      <c r="D10" s="476"/>
      <c r="E10" s="476"/>
      <c r="F10" s="476"/>
      <c r="G10" s="476"/>
      <c r="H10" s="476"/>
      <c r="I10" s="476"/>
      <c r="J10" s="476"/>
    </row>
    <row r="11" spans="1:12" ht="31.5">
      <c r="B11" s="501" t="s">
        <v>62</v>
      </c>
      <c r="C11" s="503" t="s">
        <v>63</v>
      </c>
      <c r="D11" s="505" t="s">
        <v>4</v>
      </c>
      <c r="E11" s="505" t="s">
        <v>41</v>
      </c>
      <c r="F11" s="505" t="s">
        <v>5</v>
      </c>
      <c r="G11" s="505" t="s">
        <v>14</v>
      </c>
      <c r="H11" s="505" t="s">
        <v>6</v>
      </c>
      <c r="I11" s="395" t="s">
        <v>447</v>
      </c>
      <c r="J11" s="518" t="s">
        <v>12</v>
      </c>
      <c r="K11" s="516" t="s">
        <v>13</v>
      </c>
      <c r="L11" s="520" t="s">
        <v>11</v>
      </c>
    </row>
    <row r="12" spans="1:12" ht="15.75">
      <c r="B12" s="502"/>
      <c r="C12" s="504"/>
      <c r="D12" s="506"/>
      <c r="E12" s="506"/>
      <c r="F12" s="506"/>
      <c r="G12" s="506"/>
      <c r="H12" s="506"/>
      <c r="I12" s="387" t="s">
        <v>449</v>
      </c>
      <c r="J12" s="519"/>
      <c r="K12" s="517"/>
      <c r="L12" s="521"/>
    </row>
    <row r="13" spans="1:12" ht="51">
      <c r="B13" s="434" t="s">
        <v>10</v>
      </c>
      <c r="C13" s="434" t="s">
        <v>109</v>
      </c>
      <c r="D13" s="434" t="s">
        <v>110</v>
      </c>
      <c r="E13" s="500" t="s">
        <v>107</v>
      </c>
      <c r="F13" s="28" t="s">
        <v>28</v>
      </c>
      <c r="G13" s="27" t="s">
        <v>29</v>
      </c>
      <c r="H13" s="56">
        <v>1</v>
      </c>
      <c r="I13" s="200">
        <f>1/1</f>
        <v>1</v>
      </c>
      <c r="J13" s="227">
        <v>43466</v>
      </c>
      <c r="K13" s="227">
        <v>43555</v>
      </c>
      <c r="L13" s="389" t="s">
        <v>352</v>
      </c>
    </row>
    <row r="14" spans="1:12" ht="38.25">
      <c r="B14" s="434"/>
      <c r="C14" s="434"/>
      <c r="D14" s="434"/>
      <c r="E14" s="500"/>
      <c r="F14" s="28" t="s">
        <v>31</v>
      </c>
      <c r="G14" s="27" t="s">
        <v>30</v>
      </c>
      <c r="H14" s="200">
        <v>1</v>
      </c>
      <c r="I14" s="200">
        <f>0/68</f>
        <v>0</v>
      </c>
      <c r="J14" s="227">
        <v>43497</v>
      </c>
      <c r="K14" s="227">
        <v>43830</v>
      </c>
      <c r="L14" s="389" t="s">
        <v>352</v>
      </c>
    </row>
    <row r="15" spans="1:12" ht="38.25">
      <c r="B15" s="434"/>
      <c r="C15" s="434"/>
      <c r="D15" s="434"/>
      <c r="E15" s="500"/>
      <c r="F15" s="386" t="s">
        <v>33</v>
      </c>
      <c r="G15" s="27" t="s">
        <v>32</v>
      </c>
      <c r="H15" s="56">
        <v>1</v>
      </c>
      <c r="I15" s="200">
        <f t="shared" ref="I15:I17" si="0">1/1</f>
        <v>1</v>
      </c>
      <c r="J15" s="229">
        <v>43466</v>
      </c>
      <c r="K15" s="229">
        <v>43830</v>
      </c>
      <c r="L15" s="21" t="s">
        <v>353</v>
      </c>
    </row>
    <row r="16" spans="1:12" ht="51">
      <c r="B16" s="434"/>
      <c r="C16" s="434"/>
      <c r="D16" s="434"/>
      <c r="E16" s="500"/>
      <c r="F16" s="28" t="s">
        <v>34</v>
      </c>
      <c r="G16" s="27" t="s">
        <v>35</v>
      </c>
      <c r="H16" s="167">
        <v>1</v>
      </c>
      <c r="I16" s="201">
        <f t="shared" si="0"/>
        <v>1</v>
      </c>
      <c r="J16" s="229">
        <v>43466</v>
      </c>
      <c r="K16" s="229">
        <v>43830</v>
      </c>
      <c r="L16" s="389" t="s">
        <v>354</v>
      </c>
    </row>
    <row r="17" spans="2:12" ht="38.25">
      <c r="B17" s="434"/>
      <c r="C17" s="434"/>
      <c r="D17" s="434"/>
      <c r="E17" s="500"/>
      <c r="F17" s="28" t="s">
        <v>524</v>
      </c>
      <c r="G17" s="388" t="s">
        <v>525</v>
      </c>
      <c r="H17" s="242">
        <v>1</v>
      </c>
      <c r="I17" s="33">
        <f t="shared" si="0"/>
        <v>1</v>
      </c>
      <c r="J17" s="229">
        <v>43466</v>
      </c>
      <c r="K17" s="229">
        <v>43830</v>
      </c>
      <c r="L17" s="389" t="s">
        <v>353</v>
      </c>
    </row>
    <row r="18" spans="2:12" ht="38.25">
      <c r="B18" s="434"/>
      <c r="C18" s="434"/>
      <c r="D18" s="434"/>
      <c r="E18" s="500"/>
      <c r="F18" s="28" t="s">
        <v>526</v>
      </c>
      <c r="G18" s="388" t="s">
        <v>527</v>
      </c>
      <c r="H18" s="242">
        <v>24</v>
      </c>
      <c r="I18" s="33">
        <f>8/24</f>
        <v>0.33333333333333331</v>
      </c>
      <c r="J18" s="229">
        <v>43466</v>
      </c>
      <c r="K18" s="229">
        <v>43830</v>
      </c>
      <c r="L18" s="389" t="s">
        <v>353</v>
      </c>
    </row>
    <row r="19" spans="2:12" ht="38.25">
      <c r="B19" s="434"/>
      <c r="C19" s="434"/>
      <c r="D19" s="434"/>
      <c r="E19" s="500"/>
      <c r="F19" s="28" t="s">
        <v>528</v>
      </c>
      <c r="G19" s="388" t="s">
        <v>648</v>
      </c>
      <c r="H19" s="242">
        <v>2</v>
      </c>
      <c r="I19" s="33" t="s">
        <v>456</v>
      </c>
      <c r="J19" s="229">
        <v>43647</v>
      </c>
      <c r="K19" s="229">
        <v>43830</v>
      </c>
      <c r="L19" s="389" t="s">
        <v>353</v>
      </c>
    </row>
    <row r="20" spans="2:12" ht="25.5">
      <c r="B20" s="434"/>
      <c r="C20" s="434"/>
      <c r="D20" s="434"/>
      <c r="E20" s="500"/>
      <c r="F20" s="28" t="s">
        <v>36</v>
      </c>
      <c r="G20" s="27" t="s">
        <v>649</v>
      </c>
      <c r="H20" s="242">
        <v>1</v>
      </c>
      <c r="I20" s="200">
        <f t="shared" ref="I20:I21" si="1">1/1</f>
        <v>1</v>
      </c>
      <c r="J20" s="229">
        <v>43466</v>
      </c>
      <c r="K20" s="229">
        <v>43830</v>
      </c>
      <c r="L20" s="21" t="s">
        <v>355</v>
      </c>
    </row>
    <row r="21" spans="2:12" ht="38.25">
      <c r="B21" s="434"/>
      <c r="C21" s="434"/>
      <c r="D21" s="434"/>
      <c r="E21" s="500"/>
      <c r="F21" s="28" t="s">
        <v>529</v>
      </c>
      <c r="G21" s="388" t="s">
        <v>530</v>
      </c>
      <c r="H21" s="242">
        <v>1</v>
      </c>
      <c r="I21" s="239">
        <f t="shared" si="1"/>
        <v>1</v>
      </c>
      <c r="J21" s="229">
        <v>43466</v>
      </c>
      <c r="K21" s="229">
        <v>43830</v>
      </c>
      <c r="L21" s="398" t="s">
        <v>434</v>
      </c>
    </row>
    <row r="22" spans="2:12" ht="38.25">
      <c r="B22" s="434"/>
      <c r="C22" s="434"/>
      <c r="D22" s="434"/>
      <c r="E22" s="500"/>
      <c r="F22" s="28" t="s">
        <v>531</v>
      </c>
      <c r="G22" s="388" t="s">
        <v>532</v>
      </c>
      <c r="H22" s="242">
        <v>30</v>
      </c>
      <c r="I22" s="239">
        <f>15/30</f>
        <v>0.5</v>
      </c>
      <c r="J22" s="229">
        <v>43466</v>
      </c>
      <c r="K22" s="229">
        <v>43830</v>
      </c>
      <c r="L22" s="398" t="s">
        <v>434</v>
      </c>
    </row>
    <row r="23" spans="2:12" ht="38.25">
      <c r="B23" s="434"/>
      <c r="C23" s="434"/>
      <c r="D23" s="434"/>
      <c r="E23" s="500"/>
      <c r="F23" s="28" t="s">
        <v>533</v>
      </c>
      <c r="G23" s="388" t="s">
        <v>650</v>
      </c>
      <c r="H23" s="242">
        <v>1</v>
      </c>
      <c r="I23" s="239" t="s">
        <v>456</v>
      </c>
      <c r="J23" s="229">
        <v>43739</v>
      </c>
      <c r="K23" s="229">
        <v>43830</v>
      </c>
      <c r="L23" s="398" t="s">
        <v>434</v>
      </c>
    </row>
    <row r="24" spans="2:12" ht="38.25">
      <c r="B24" s="434"/>
      <c r="C24" s="434"/>
      <c r="D24" s="434"/>
      <c r="E24" s="500"/>
      <c r="F24" s="28" t="s">
        <v>597</v>
      </c>
      <c r="G24" s="27" t="s">
        <v>651</v>
      </c>
      <c r="H24" s="167">
        <v>1</v>
      </c>
      <c r="I24" s="200">
        <f>1/1</f>
        <v>1</v>
      </c>
      <c r="J24" s="227">
        <v>43466</v>
      </c>
      <c r="K24" s="229">
        <v>43830</v>
      </c>
      <c r="L24" s="21" t="s">
        <v>353</v>
      </c>
    </row>
    <row r="25" spans="2:12" ht="38.25">
      <c r="B25" s="434"/>
      <c r="C25" s="434"/>
      <c r="D25" s="434"/>
      <c r="E25" s="500"/>
      <c r="F25" s="28" t="s">
        <v>534</v>
      </c>
      <c r="G25" s="27" t="s">
        <v>652</v>
      </c>
      <c r="H25" s="167">
        <v>2</v>
      </c>
      <c r="I25" s="200" t="s">
        <v>456</v>
      </c>
      <c r="J25" s="227">
        <v>43647</v>
      </c>
      <c r="K25" s="229">
        <v>43830</v>
      </c>
      <c r="L25" s="21" t="s">
        <v>353</v>
      </c>
    </row>
    <row r="26" spans="2:12" ht="38.25">
      <c r="B26" s="434"/>
      <c r="C26" s="434"/>
      <c r="D26" s="434"/>
      <c r="E26" s="500"/>
      <c r="F26" s="28" t="s">
        <v>598</v>
      </c>
      <c r="G26" s="27" t="s">
        <v>653</v>
      </c>
      <c r="H26" s="167">
        <v>1</v>
      </c>
      <c r="I26" s="200">
        <f>1/1</f>
        <v>1</v>
      </c>
      <c r="J26" s="227">
        <v>43466</v>
      </c>
      <c r="K26" s="229">
        <v>43830</v>
      </c>
      <c r="L26" s="21" t="s">
        <v>353</v>
      </c>
    </row>
    <row r="27" spans="2:12" ht="38.25">
      <c r="B27" s="434"/>
      <c r="C27" s="434"/>
      <c r="D27" s="434"/>
      <c r="E27" s="500"/>
      <c r="F27" s="28" t="s">
        <v>654</v>
      </c>
      <c r="G27" s="27" t="s">
        <v>655</v>
      </c>
      <c r="H27" s="167">
        <v>1</v>
      </c>
      <c r="I27" s="200" t="s">
        <v>456</v>
      </c>
      <c r="J27" s="227">
        <v>43647</v>
      </c>
      <c r="K27" s="229">
        <v>43830</v>
      </c>
      <c r="L27" s="21" t="s">
        <v>353</v>
      </c>
    </row>
    <row r="28" spans="2:12" ht="25.5">
      <c r="B28" s="434"/>
      <c r="C28" s="434"/>
      <c r="D28" s="434"/>
      <c r="E28" s="500"/>
      <c r="F28" s="240" t="s">
        <v>542</v>
      </c>
      <c r="G28" s="388" t="s">
        <v>656</v>
      </c>
      <c r="H28" s="167">
        <v>1</v>
      </c>
      <c r="I28" s="33" t="s">
        <v>456</v>
      </c>
      <c r="J28" s="227" t="s">
        <v>538</v>
      </c>
      <c r="K28" s="229">
        <v>43830</v>
      </c>
      <c r="L28" s="21" t="s">
        <v>355</v>
      </c>
    </row>
    <row r="29" spans="2:12" ht="38.25">
      <c r="B29" s="434"/>
      <c r="C29" s="434"/>
      <c r="D29" s="434"/>
      <c r="E29" s="500"/>
      <c r="F29" s="28" t="s">
        <v>535</v>
      </c>
      <c r="G29" s="27" t="s">
        <v>657</v>
      </c>
      <c r="H29" s="56">
        <v>1</v>
      </c>
      <c r="I29" s="200">
        <f>1/1</f>
        <v>1</v>
      </c>
      <c r="J29" s="227">
        <v>43466</v>
      </c>
      <c r="K29" s="229">
        <v>43830</v>
      </c>
      <c r="L29" s="21" t="s">
        <v>539</v>
      </c>
    </row>
    <row r="30" spans="2:12" ht="25.5">
      <c r="B30" s="434"/>
      <c r="C30" s="434"/>
      <c r="D30" s="434"/>
      <c r="E30" s="500"/>
      <c r="F30" s="28" t="s">
        <v>536</v>
      </c>
      <c r="G30" s="27" t="s">
        <v>658</v>
      </c>
      <c r="H30" s="56">
        <v>2</v>
      </c>
      <c r="I30" s="200" t="s">
        <v>456</v>
      </c>
      <c r="J30" s="227" t="s">
        <v>540</v>
      </c>
      <c r="K30" s="229">
        <v>43830</v>
      </c>
      <c r="L30" s="21" t="s">
        <v>539</v>
      </c>
    </row>
    <row r="31" spans="2:12" ht="38.25">
      <c r="B31" s="434"/>
      <c r="C31" s="434"/>
      <c r="D31" s="434"/>
      <c r="E31" s="500"/>
      <c r="F31" s="28" t="s">
        <v>537</v>
      </c>
      <c r="G31" s="27" t="s">
        <v>659</v>
      </c>
      <c r="H31" s="167">
        <v>1</v>
      </c>
      <c r="I31" s="200" t="s">
        <v>456</v>
      </c>
      <c r="J31" s="229">
        <v>43466</v>
      </c>
      <c r="K31" s="229">
        <v>43830</v>
      </c>
      <c r="L31" s="21" t="s">
        <v>356</v>
      </c>
    </row>
    <row r="32" spans="2:12" ht="38.25">
      <c r="B32" s="434"/>
      <c r="C32" s="434"/>
      <c r="D32" s="434"/>
      <c r="E32" s="500" t="s">
        <v>108</v>
      </c>
      <c r="F32" s="68" t="s">
        <v>140</v>
      </c>
      <c r="G32" s="27" t="s">
        <v>660</v>
      </c>
      <c r="H32" s="167">
        <v>1</v>
      </c>
      <c r="I32" s="167" t="s">
        <v>456</v>
      </c>
      <c r="J32" s="229">
        <v>43617</v>
      </c>
      <c r="K32" s="229">
        <v>43585</v>
      </c>
      <c r="L32" s="21" t="s">
        <v>353</v>
      </c>
    </row>
    <row r="33" spans="2:12" ht="38.25">
      <c r="B33" s="434"/>
      <c r="C33" s="434"/>
      <c r="D33" s="434"/>
      <c r="E33" s="500"/>
      <c r="F33" s="28" t="s">
        <v>37</v>
      </c>
      <c r="G33" s="22" t="s">
        <v>661</v>
      </c>
      <c r="H33" s="238">
        <v>1</v>
      </c>
      <c r="I33" s="238" t="s">
        <v>456</v>
      </c>
      <c r="J33" s="47">
        <v>43586</v>
      </c>
      <c r="K33" s="229">
        <v>43830</v>
      </c>
      <c r="L33" s="21" t="s">
        <v>541</v>
      </c>
    </row>
    <row r="34" spans="2:12" ht="38.25">
      <c r="B34" s="434"/>
      <c r="C34" s="434"/>
      <c r="D34" s="434"/>
      <c r="E34" s="17" t="s">
        <v>137</v>
      </c>
      <c r="F34" s="240" t="s">
        <v>136</v>
      </c>
      <c r="G34" s="388" t="s">
        <v>662</v>
      </c>
      <c r="H34" s="389">
        <v>1</v>
      </c>
      <c r="I34" s="15" t="s">
        <v>456</v>
      </c>
      <c r="J34" s="229">
        <v>43647</v>
      </c>
      <c r="K34" s="229">
        <v>43708</v>
      </c>
      <c r="L34" s="21" t="s">
        <v>352</v>
      </c>
    </row>
    <row r="35" spans="2:12">
      <c r="I35" s="82">
        <f>AVERAGE(I13:I34)</f>
        <v>0.81944444444444431</v>
      </c>
      <c r="J35" s="407" t="s">
        <v>7</v>
      </c>
      <c r="K35" s="407"/>
    </row>
  </sheetData>
  <mergeCells count="25">
    <mergeCell ref="L11:L12"/>
    <mergeCell ref="G11:G12"/>
    <mergeCell ref="H11:H12"/>
    <mergeCell ref="A1:A10"/>
    <mergeCell ref="B5:J5"/>
    <mergeCell ref="B6:J6"/>
    <mergeCell ref="B7:G7"/>
    <mergeCell ref="B8:H8"/>
    <mergeCell ref="B9:J9"/>
    <mergeCell ref="B10:J10"/>
    <mergeCell ref="B1:C4"/>
    <mergeCell ref="D1:K4"/>
    <mergeCell ref="J35:K35"/>
    <mergeCell ref="B11:B12"/>
    <mergeCell ref="C11:C12"/>
    <mergeCell ref="D11:D12"/>
    <mergeCell ref="E11:E12"/>
    <mergeCell ref="B13:B34"/>
    <mergeCell ref="C13:C34"/>
    <mergeCell ref="D13:D34"/>
    <mergeCell ref="E13:E31"/>
    <mergeCell ref="E32:E33"/>
    <mergeCell ref="K11:K12"/>
    <mergeCell ref="F11:F12"/>
    <mergeCell ref="J11:J12"/>
  </mergeCells>
  <pageMargins left="1.3779527559055118" right="0.70866141732283472" top="0.74803149606299213" bottom="0.74803149606299213" header="0.31496062992125984" footer="0.31496062992125984"/>
  <pageSetup paperSize="5" scale="60" orientation="landscape" horizontalDpi="4294967293"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5"/>
  <sheetViews>
    <sheetView topLeftCell="C11" zoomScale="80" zoomScaleNormal="80" workbookViewId="0">
      <selection activeCell="J11" sqref="J1:J1048576"/>
    </sheetView>
  </sheetViews>
  <sheetFormatPr baseColWidth="10" defaultRowHeight="93.75" customHeight="1"/>
  <cols>
    <col min="1" max="1" width="11.42578125" style="4"/>
    <col min="2" max="2" width="20.85546875" style="4" customWidth="1"/>
    <col min="3" max="3" width="26.42578125" style="4" customWidth="1"/>
    <col min="4" max="4" width="26.85546875" style="4" customWidth="1"/>
    <col min="5" max="5" width="29.85546875" style="4" customWidth="1"/>
    <col min="6" max="6" width="41.28515625" style="4" customWidth="1"/>
    <col min="7" max="7" width="32.7109375" style="4" customWidth="1"/>
    <col min="8" max="8" width="10" style="4" customWidth="1"/>
    <col min="9" max="9" width="17" style="4" customWidth="1"/>
    <col min="10" max="10" width="16" style="4" customWidth="1"/>
    <col min="11" max="11" width="17.85546875" style="5" customWidth="1"/>
    <col min="12" max="12" width="22" style="4" customWidth="1"/>
    <col min="13" max="252" width="11.42578125" style="4"/>
    <col min="253" max="253" width="14.42578125" style="4" customWidth="1"/>
    <col min="254" max="254" width="22.140625" style="4" customWidth="1"/>
    <col min="255" max="255" width="16.85546875" style="4" customWidth="1"/>
    <col min="256" max="256" width="22.7109375" style="4" customWidth="1"/>
    <col min="257" max="257" width="20.28515625" style="4" customWidth="1"/>
    <col min="258" max="258" width="22.42578125" style="4" customWidth="1"/>
    <col min="259" max="259" width="25.42578125" style="4" customWidth="1"/>
    <col min="260" max="260" width="10" style="4" customWidth="1"/>
    <col min="261" max="261" width="15.28515625" style="4" customWidth="1"/>
    <col min="262" max="266" width="0" style="4" hidden="1" customWidth="1"/>
    <col min="267" max="267" width="13.85546875" style="4" customWidth="1"/>
    <col min="268" max="268" width="20.42578125" style="4" customWidth="1"/>
    <col min="269" max="508" width="11.42578125" style="4"/>
    <col min="509" max="509" width="14.42578125" style="4" customWidth="1"/>
    <col min="510" max="510" width="22.140625" style="4" customWidth="1"/>
    <col min="511" max="511" width="16.85546875" style="4" customWidth="1"/>
    <col min="512" max="512" width="22.7109375" style="4" customWidth="1"/>
    <col min="513" max="513" width="20.28515625" style="4" customWidth="1"/>
    <col min="514" max="514" width="22.42578125" style="4" customWidth="1"/>
    <col min="515" max="515" width="25.42578125" style="4" customWidth="1"/>
    <col min="516" max="516" width="10" style="4" customWidth="1"/>
    <col min="517" max="517" width="15.28515625" style="4" customWidth="1"/>
    <col min="518" max="522" width="0" style="4" hidden="1" customWidth="1"/>
    <col min="523" max="523" width="13.85546875" style="4" customWidth="1"/>
    <col min="524" max="524" width="20.42578125" style="4" customWidth="1"/>
    <col min="525" max="764" width="11.42578125" style="4"/>
    <col min="765" max="765" width="14.42578125" style="4" customWidth="1"/>
    <col min="766" max="766" width="22.140625" style="4" customWidth="1"/>
    <col min="767" max="767" width="16.85546875" style="4" customWidth="1"/>
    <col min="768" max="768" width="22.7109375" style="4" customWidth="1"/>
    <col min="769" max="769" width="20.28515625" style="4" customWidth="1"/>
    <col min="770" max="770" width="22.42578125" style="4" customWidth="1"/>
    <col min="771" max="771" width="25.42578125" style="4" customWidth="1"/>
    <col min="772" max="772" width="10" style="4" customWidth="1"/>
    <col min="773" max="773" width="15.28515625" style="4" customWidth="1"/>
    <col min="774" max="778" width="0" style="4" hidden="1" customWidth="1"/>
    <col min="779" max="779" width="13.85546875" style="4" customWidth="1"/>
    <col min="780" max="780" width="20.42578125" style="4" customWidth="1"/>
    <col min="781" max="1020" width="11.42578125" style="4"/>
    <col min="1021" max="1021" width="14.42578125" style="4" customWidth="1"/>
    <col min="1022" max="1022" width="22.140625" style="4" customWidth="1"/>
    <col min="1023" max="1023" width="16.85546875" style="4" customWidth="1"/>
    <col min="1024" max="1024" width="22.7109375" style="4" customWidth="1"/>
    <col min="1025" max="1025" width="20.28515625" style="4" customWidth="1"/>
    <col min="1026" max="1026" width="22.42578125" style="4" customWidth="1"/>
    <col min="1027" max="1027" width="25.42578125" style="4" customWidth="1"/>
    <col min="1028" max="1028" width="10" style="4" customWidth="1"/>
    <col min="1029" max="1029" width="15.28515625" style="4" customWidth="1"/>
    <col min="1030" max="1034" width="0" style="4" hidden="1" customWidth="1"/>
    <col min="1035" max="1035" width="13.85546875" style="4" customWidth="1"/>
    <col min="1036" max="1036" width="20.42578125" style="4" customWidth="1"/>
    <col min="1037" max="1276" width="11.42578125" style="4"/>
    <col min="1277" max="1277" width="14.42578125" style="4" customWidth="1"/>
    <col min="1278" max="1278" width="22.140625" style="4" customWidth="1"/>
    <col min="1279" max="1279" width="16.85546875" style="4" customWidth="1"/>
    <col min="1280" max="1280" width="22.7109375" style="4" customWidth="1"/>
    <col min="1281" max="1281" width="20.28515625" style="4" customWidth="1"/>
    <col min="1282" max="1282" width="22.42578125" style="4" customWidth="1"/>
    <col min="1283" max="1283" width="25.42578125" style="4" customWidth="1"/>
    <col min="1284" max="1284" width="10" style="4" customWidth="1"/>
    <col min="1285" max="1285" width="15.28515625" style="4" customWidth="1"/>
    <col min="1286" max="1290" width="0" style="4" hidden="1" customWidth="1"/>
    <col min="1291" max="1291" width="13.85546875" style="4" customWidth="1"/>
    <col min="1292" max="1292" width="20.42578125" style="4" customWidth="1"/>
    <col min="1293" max="1532" width="11.42578125" style="4"/>
    <col min="1533" max="1533" width="14.42578125" style="4" customWidth="1"/>
    <col min="1534" max="1534" width="22.140625" style="4" customWidth="1"/>
    <col min="1535" max="1535" width="16.85546875" style="4" customWidth="1"/>
    <col min="1536" max="1536" width="22.7109375" style="4" customWidth="1"/>
    <col min="1537" max="1537" width="20.28515625" style="4" customWidth="1"/>
    <col min="1538" max="1538" width="22.42578125" style="4" customWidth="1"/>
    <col min="1539" max="1539" width="25.42578125" style="4" customWidth="1"/>
    <col min="1540" max="1540" width="10" style="4" customWidth="1"/>
    <col min="1541" max="1541" width="15.28515625" style="4" customWidth="1"/>
    <col min="1542" max="1546" width="0" style="4" hidden="1" customWidth="1"/>
    <col min="1547" max="1547" width="13.85546875" style="4" customWidth="1"/>
    <col min="1548" max="1548" width="20.42578125" style="4" customWidth="1"/>
    <col min="1549" max="1788" width="11.42578125" style="4"/>
    <col min="1789" max="1789" width="14.42578125" style="4" customWidth="1"/>
    <col min="1790" max="1790" width="22.140625" style="4" customWidth="1"/>
    <col min="1791" max="1791" width="16.85546875" style="4" customWidth="1"/>
    <col min="1792" max="1792" width="22.7109375" style="4" customWidth="1"/>
    <col min="1793" max="1793" width="20.28515625" style="4" customWidth="1"/>
    <col min="1794" max="1794" width="22.42578125" style="4" customWidth="1"/>
    <col min="1795" max="1795" width="25.42578125" style="4" customWidth="1"/>
    <col min="1796" max="1796" width="10" style="4" customWidth="1"/>
    <col min="1797" max="1797" width="15.28515625" style="4" customWidth="1"/>
    <col min="1798" max="1802" width="0" style="4" hidden="1" customWidth="1"/>
    <col min="1803" max="1803" width="13.85546875" style="4" customWidth="1"/>
    <col min="1804" max="1804" width="20.42578125" style="4" customWidth="1"/>
    <col min="1805" max="2044" width="11.42578125" style="4"/>
    <col min="2045" max="2045" width="14.42578125" style="4" customWidth="1"/>
    <col min="2046" max="2046" width="22.140625" style="4" customWidth="1"/>
    <col min="2047" max="2047" width="16.85546875" style="4" customWidth="1"/>
    <col min="2048" max="2048" width="22.7109375" style="4" customWidth="1"/>
    <col min="2049" max="2049" width="20.28515625" style="4" customWidth="1"/>
    <col min="2050" max="2050" width="22.42578125" style="4" customWidth="1"/>
    <col min="2051" max="2051" width="25.42578125" style="4" customWidth="1"/>
    <col min="2052" max="2052" width="10" style="4" customWidth="1"/>
    <col min="2053" max="2053" width="15.28515625" style="4" customWidth="1"/>
    <col min="2054" max="2058" width="0" style="4" hidden="1" customWidth="1"/>
    <col min="2059" max="2059" width="13.85546875" style="4" customWidth="1"/>
    <col min="2060" max="2060" width="20.42578125" style="4" customWidth="1"/>
    <col min="2061" max="2300" width="11.42578125" style="4"/>
    <col min="2301" max="2301" width="14.42578125" style="4" customWidth="1"/>
    <col min="2302" max="2302" width="22.140625" style="4" customWidth="1"/>
    <col min="2303" max="2303" width="16.85546875" style="4" customWidth="1"/>
    <col min="2304" max="2304" width="22.7109375" style="4" customWidth="1"/>
    <col min="2305" max="2305" width="20.28515625" style="4" customWidth="1"/>
    <col min="2306" max="2306" width="22.42578125" style="4" customWidth="1"/>
    <col min="2307" max="2307" width="25.42578125" style="4" customWidth="1"/>
    <col min="2308" max="2308" width="10" style="4" customWidth="1"/>
    <col min="2309" max="2309" width="15.28515625" style="4" customWidth="1"/>
    <col min="2310" max="2314" width="0" style="4" hidden="1" customWidth="1"/>
    <col min="2315" max="2315" width="13.85546875" style="4" customWidth="1"/>
    <col min="2316" max="2316" width="20.42578125" style="4" customWidth="1"/>
    <col min="2317" max="2556" width="11.42578125" style="4"/>
    <col min="2557" max="2557" width="14.42578125" style="4" customWidth="1"/>
    <col min="2558" max="2558" width="22.140625" style="4" customWidth="1"/>
    <col min="2559" max="2559" width="16.85546875" style="4" customWidth="1"/>
    <col min="2560" max="2560" width="22.7109375" style="4" customWidth="1"/>
    <col min="2561" max="2561" width="20.28515625" style="4" customWidth="1"/>
    <col min="2562" max="2562" width="22.42578125" style="4" customWidth="1"/>
    <col min="2563" max="2563" width="25.42578125" style="4" customWidth="1"/>
    <col min="2564" max="2564" width="10" style="4" customWidth="1"/>
    <col min="2565" max="2565" width="15.28515625" style="4" customWidth="1"/>
    <col min="2566" max="2570" width="0" style="4" hidden="1" customWidth="1"/>
    <col min="2571" max="2571" width="13.85546875" style="4" customWidth="1"/>
    <col min="2572" max="2572" width="20.42578125" style="4" customWidth="1"/>
    <col min="2573" max="2812" width="11.42578125" style="4"/>
    <col min="2813" max="2813" width="14.42578125" style="4" customWidth="1"/>
    <col min="2814" max="2814" width="22.140625" style="4" customWidth="1"/>
    <col min="2815" max="2815" width="16.85546875" style="4" customWidth="1"/>
    <col min="2816" max="2816" width="22.7109375" style="4" customWidth="1"/>
    <col min="2817" max="2817" width="20.28515625" style="4" customWidth="1"/>
    <col min="2818" max="2818" width="22.42578125" style="4" customWidth="1"/>
    <col min="2819" max="2819" width="25.42578125" style="4" customWidth="1"/>
    <col min="2820" max="2820" width="10" style="4" customWidth="1"/>
    <col min="2821" max="2821" width="15.28515625" style="4" customWidth="1"/>
    <col min="2822" max="2826" width="0" style="4" hidden="1" customWidth="1"/>
    <col min="2827" max="2827" width="13.85546875" style="4" customWidth="1"/>
    <col min="2828" max="2828" width="20.42578125" style="4" customWidth="1"/>
    <col min="2829" max="3068" width="11.42578125" style="4"/>
    <col min="3069" max="3069" width="14.42578125" style="4" customWidth="1"/>
    <col min="3070" max="3070" width="22.140625" style="4" customWidth="1"/>
    <col min="3071" max="3071" width="16.85546875" style="4" customWidth="1"/>
    <col min="3072" max="3072" width="22.7109375" style="4" customWidth="1"/>
    <col min="3073" max="3073" width="20.28515625" style="4" customWidth="1"/>
    <col min="3074" max="3074" width="22.42578125" style="4" customWidth="1"/>
    <col min="3075" max="3075" width="25.42578125" style="4" customWidth="1"/>
    <col min="3076" max="3076" width="10" style="4" customWidth="1"/>
    <col min="3077" max="3077" width="15.28515625" style="4" customWidth="1"/>
    <col min="3078" max="3082" width="0" style="4" hidden="1" customWidth="1"/>
    <col min="3083" max="3083" width="13.85546875" style="4" customWidth="1"/>
    <col min="3084" max="3084" width="20.42578125" style="4" customWidth="1"/>
    <col min="3085" max="3324" width="11.42578125" style="4"/>
    <col min="3325" max="3325" width="14.42578125" style="4" customWidth="1"/>
    <col min="3326" max="3326" width="22.140625" style="4" customWidth="1"/>
    <col min="3327" max="3327" width="16.85546875" style="4" customWidth="1"/>
    <col min="3328" max="3328" width="22.7109375" style="4" customWidth="1"/>
    <col min="3329" max="3329" width="20.28515625" style="4" customWidth="1"/>
    <col min="3330" max="3330" width="22.42578125" style="4" customWidth="1"/>
    <col min="3331" max="3331" width="25.42578125" style="4" customWidth="1"/>
    <col min="3332" max="3332" width="10" style="4" customWidth="1"/>
    <col min="3333" max="3333" width="15.28515625" style="4" customWidth="1"/>
    <col min="3334" max="3338" width="0" style="4" hidden="1" customWidth="1"/>
    <col min="3339" max="3339" width="13.85546875" style="4" customWidth="1"/>
    <col min="3340" max="3340" width="20.42578125" style="4" customWidth="1"/>
    <col min="3341" max="3580" width="11.42578125" style="4"/>
    <col min="3581" max="3581" width="14.42578125" style="4" customWidth="1"/>
    <col min="3582" max="3582" width="22.140625" style="4" customWidth="1"/>
    <col min="3583" max="3583" width="16.85546875" style="4" customWidth="1"/>
    <col min="3584" max="3584" width="22.7109375" style="4" customWidth="1"/>
    <col min="3585" max="3585" width="20.28515625" style="4" customWidth="1"/>
    <col min="3586" max="3586" width="22.42578125" style="4" customWidth="1"/>
    <col min="3587" max="3587" width="25.42578125" style="4" customWidth="1"/>
    <col min="3588" max="3588" width="10" style="4" customWidth="1"/>
    <col min="3589" max="3589" width="15.28515625" style="4" customWidth="1"/>
    <col min="3590" max="3594" width="0" style="4" hidden="1" customWidth="1"/>
    <col min="3595" max="3595" width="13.85546875" style="4" customWidth="1"/>
    <col min="3596" max="3596" width="20.42578125" style="4" customWidth="1"/>
    <col min="3597" max="3836" width="11.42578125" style="4"/>
    <col min="3837" max="3837" width="14.42578125" style="4" customWidth="1"/>
    <col min="3838" max="3838" width="22.140625" style="4" customWidth="1"/>
    <col min="3839" max="3839" width="16.85546875" style="4" customWidth="1"/>
    <col min="3840" max="3840" width="22.7109375" style="4" customWidth="1"/>
    <col min="3841" max="3841" width="20.28515625" style="4" customWidth="1"/>
    <col min="3842" max="3842" width="22.42578125" style="4" customWidth="1"/>
    <col min="3843" max="3843" width="25.42578125" style="4" customWidth="1"/>
    <col min="3844" max="3844" width="10" style="4" customWidth="1"/>
    <col min="3845" max="3845" width="15.28515625" style="4" customWidth="1"/>
    <col min="3846" max="3850" width="0" style="4" hidden="1" customWidth="1"/>
    <col min="3851" max="3851" width="13.85546875" style="4" customWidth="1"/>
    <col min="3852" max="3852" width="20.42578125" style="4" customWidth="1"/>
    <col min="3853" max="4092" width="11.42578125" style="4"/>
    <col min="4093" max="4093" width="14.42578125" style="4" customWidth="1"/>
    <col min="4094" max="4094" width="22.140625" style="4" customWidth="1"/>
    <col min="4095" max="4095" width="16.85546875" style="4" customWidth="1"/>
    <col min="4096" max="4096" width="22.7109375" style="4" customWidth="1"/>
    <col min="4097" max="4097" width="20.28515625" style="4" customWidth="1"/>
    <col min="4098" max="4098" width="22.42578125" style="4" customWidth="1"/>
    <col min="4099" max="4099" width="25.42578125" style="4" customWidth="1"/>
    <col min="4100" max="4100" width="10" style="4" customWidth="1"/>
    <col min="4101" max="4101" width="15.28515625" style="4" customWidth="1"/>
    <col min="4102" max="4106" width="0" style="4" hidden="1" customWidth="1"/>
    <col min="4107" max="4107" width="13.85546875" style="4" customWidth="1"/>
    <col min="4108" max="4108" width="20.42578125" style="4" customWidth="1"/>
    <col min="4109" max="4348" width="11.42578125" style="4"/>
    <col min="4349" max="4349" width="14.42578125" style="4" customWidth="1"/>
    <col min="4350" max="4350" width="22.140625" style="4" customWidth="1"/>
    <col min="4351" max="4351" width="16.85546875" style="4" customWidth="1"/>
    <col min="4352" max="4352" width="22.7109375" style="4" customWidth="1"/>
    <col min="4353" max="4353" width="20.28515625" style="4" customWidth="1"/>
    <col min="4354" max="4354" width="22.42578125" style="4" customWidth="1"/>
    <col min="4355" max="4355" width="25.42578125" style="4" customWidth="1"/>
    <col min="4356" max="4356" width="10" style="4" customWidth="1"/>
    <col min="4357" max="4357" width="15.28515625" style="4" customWidth="1"/>
    <col min="4358" max="4362" width="0" style="4" hidden="1" customWidth="1"/>
    <col min="4363" max="4363" width="13.85546875" style="4" customWidth="1"/>
    <col min="4364" max="4364" width="20.42578125" style="4" customWidth="1"/>
    <col min="4365" max="4604" width="11.42578125" style="4"/>
    <col min="4605" max="4605" width="14.42578125" style="4" customWidth="1"/>
    <col min="4606" max="4606" width="22.140625" style="4" customWidth="1"/>
    <col min="4607" max="4607" width="16.85546875" style="4" customWidth="1"/>
    <col min="4608" max="4608" width="22.7109375" style="4" customWidth="1"/>
    <col min="4609" max="4609" width="20.28515625" style="4" customWidth="1"/>
    <col min="4610" max="4610" width="22.42578125" style="4" customWidth="1"/>
    <col min="4611" max="4611" width="25.42578125" style="4" customWidth="1"/>
    <col min="4612" max="4612" width="10" style="4" customWidth="1"/>
    <col min="4613" max="4613" width="15.28515625" style="4" customWidth="1"/>
    <col min="4614" max="4618" width="0" style="4" hidden="1" customWidth="1"/>
    <col min="4619" max="4619" width="13.85546875" style="4" customWidth="1"/>
    <col min="4620" max="4620" width="20.42578125" style="4" customWidth="1"/>
    <col min="4621" max="4860" width="11.42578125" style="4"/>
    <col min="4861" max="4861" width="14.42578125" style="4" customWidth="1"/>
    <col min="4862" max="4862" width="22.140625" style="4" customWidth="1"/>
    <col min="4863" max="4863" width="16.85546875" style="4" customWidth="1"/>
    <col min="4864" max="4864" width="22.7109375" style="4" customWidth="1"/>
    <col min="4865" max="4865" width="20.28515625" style="4" customWidth="1"/>
    <col min="4866" max="4866" width="22.42578125" style="4" customWidth="1"/>
    <col min="4867" max="4867" width="25.42578125" style="4" customWidth="1"/>
    <col min="4868" max="4868" width="10" style="4" customWidth="1"/>
    <col min="4869" max="4869" width="15.28515625" style="4" customWidth="1"/>
    <col min="4870" max="4874" width="0" style="4" hidden="1" customWidth="1"/>
    <col min="4875" max="4875" width="13.85546875" style="4" customWidth="1"/>
    <col min="4876" max="4876" width="20.42578125" style="4" customWidth="1"/>
    <col min="4877" max="5116" width="11.42578125" style="4"/>
    <col min="5117" max="5117" width="14.42578125" style="4" customWidth="1"/>
    <col min="5118" max="5118" width="22.140625" style="4" customWidth="1"/>
    <col min="5119" max="5119" width="16.85546875" style="4" customWidth="1"/>
    <col min="5120" max="5120" width="22.7109375" style="4" customWidth="1"/>
    <col min="5121" max="5121" width="20.28515625" style="4" customWidth="1"/>
    <col min="5122" max="5122" width="22.42578125" style="4" customWidth="1"/>
    <col min="5123" max="5123" width="25.42578125" style="4" customWidth="1"/>
    <col min="5124" max="5124" width="10" style="4" customWidth="1"/>
    <col min="5125" max="5125" width="15.28515625" style="4" customWidth="1"/>
    <col min="5126" max="5130" width="0" style="4" hidden="1" customWidth="1"/>
    <col min="5131" max="5131" width="13.85546875" style="4" customWidth="1"/>
    <col min="5132" max="5132" width="20.42578125" style="4" customWidth="1"/>
    <col min="5133" max="5372" width="11.42578125" style="4"/>
    <col min="5373" max="5373" width="14.42578125" style="4" customWidth="1"/>
    <col min="5374" max="5374" width="22.140625" style="4" customWidth="1"/>
    <col min="5375" max="5375" width="16.85546875" style="4" customWidth="1"/>
    <col min="5376" max="5376" width="22.7109375" style="4" customWidth="1"/>
    <col min="5377" max="5377" width="20.28515625" style="4" customWidth="1"/>
    <col min="5378" max="5378" width="22.42578125" style="4" customWidth="1"/>
    <col min="5379" max="5379" width="25.42578125" style="4" customWidth="1"/>
    <col min="5380" max="5380" width="10" style="4" customWidth="1"/>
    <col min="5381" max="5381" width="15.28515625" style="4" customWidth="1"/>
    <col min="5382" max="5386" width="0" style="4" hidden="1" customWidth="1"/>
    <col min="5387" max="5387" width="13.85546875" style="4" customWidth="1"/>
    <col min="5388" max="5388" width="20.42578125" style="4" customWidth="1"/>
    <col min="5389" max="5628" width="11.42578125" style="4"/>
    <col min="5629" max="5629" width="14.42578125" style="4" customWidth="1"/>
    <col min="5630" max="5630" width="22.140625" style="4" customWidth="1"/>
    <col min="5631" max="5631" width="16.85546875" style="4" customWidth="1"/>
    <col min="5632" max="5632" width="22.7109375" style="4" customWidth="1"/>
    <col min="5633" max="5633" width="20.28515625" style="4" customWidth="1"/>
    <col min="5634" max="5634" width="22.42578125" style="4" customWidth="1"/>
    <col min="5635" max="5635" width="25.42578125" style="4" customWidth="1"/>
    <col min="5636" max="5636" width="10" style="4" customWidth="1"/>
    <col min="5637" max="5637" width="15.28515625" style="4" customWidth="1"/>
    <col min="5638" max="5642" width="0" style="4" hidden="1" customWidth="1"/>
    <col min="5643" max="5643" width="13.85546875" style="4" customWidth="1"/>
    <col min="5644" max="5644" width="20.42578125" style="4" customWidth="1"/>
    <col min="5645" max="5884" width="11.42578125" style="4"/>
    <col min="5885" max="5885" width="14.42578125" style="4" customWidth="1"/>
    <col min="5886" max="5886" width="22.140625" style="4" customWidth="1"/>
    <col min="5887" max="5887" width="16.85546875" style="4" customWidth="1"/>
    <col min="5888" max="5888" width="22.7109375" style="4" customWidth="1"/>
    <col min="5889" max="5889" width="20.28515625" style="4" customWidth="1"/>
    <col min="5890" max="5890" width="22.42578125" style="4" customWidth="1"/>
    <col min="5891" max="5891" width="25.42578125" style="4" customWidth="1"/>
    <col min="5892" max="5892" width="10" style="4" customWidth="1"/>
    <col min="5893" max="5893" width="15.28515625" style="4" customWidth="1"/>
    <col min="5894" max="5898" width="0" style="4" hidden="1" customWidth="1"/>
    <col min="5899" max="5899" width="13.85546875" style="4" customWidth="1"/>
    <col min="5900" max="5900" width="20.42578125" style="4" customWidth="1"/>
    <col min="5901" max="6140" width="11.42578125" style="4"/>
    <col min="6141" max="6141" width="14.42578125" style="4" customWidth="1"/>
    <col min="6142" max="6142" width="22.140625" style="4" customWidth="1"/>
    <col min="6143" max="6143" width="16.85546875" style="4" customWidth="1"/>
    <col min="6144" max="6144" width="22.7109375" style="4" customWidth="1"/>
    <col min="6145" max="6145" width="20.28515625" style="4" customWidth="1"/>
    <col min="6146" max="6146" width="22.42578125" style="4" customWidth="1"/>
    <col min="6147" max="6147" width="25.42578125" style="4" customWidth="1"/>
    <col min="6148" max="6148" width="10" style="4" customWidth="1"/>
    <col min="6149" max="6149" width="15.28515625" style="4" customWidth="1"/>
    <col min="6150" max="6154" width="0" style="4" hidden="1" customWidth="1"/>
    <col min="6155" max="6155" width="13.85546875" style="4" customWidth="1"/>
    <col min="6156" max="6156" width="20.42578125" style="4" customWidth="1"/>
    <col min="6157" max="6396" width="11.42578125" style="4"/>
    <col min="6397" max="6397" width="14.42578125" style="4" customWidth="1"/>
    <col min="6398" max="6398" width="22.140625" style="4" customWidth="1"/>
    <col min="6399" max="6399" width="16.85546875" style="4" customWidth="1"/>
    <col min="6400" max="6400" width="22.7109375" style="4" customWidth="1"/>
    <col min="6401" max="6401" width="20.28515625" style="4" customWidth="1"/>
    <col min="6402" max="6402" width="22.42578125" style="4" customWidth="1"/>
    <col min="6403" max="6403" width="25.42578125" style="4" customWidth="1"/>
    <col min="6404" max="6404" width="10" style="4" customWidth="1"/>
    <col min="6405" max="6405" width="15.28515625" style="4" customWidth="1"/>
    <col min="6406" max="6410" width="0" style="4" hidden="1" customWidth="1"/>
    <col min="6411" max="6411" width="13.85546875" style="4" customWidth="1"/>
    <col min="6412" max="6412" width="20.42578125" style="4" customWidth="1"/>
    <col min="6413" max="6652" width="11.42578125" style="4"/>
    <col min="6653" max="6653" width="14.42578125" style="4" customWidth="1"/>
    <col min="6654" max="6654" width="22.140625" style="4" customWidth="1"/>
    <col min="6655" max="6655" width="16.85546875" style="4" customWidth="1"/>
    <col min="6656" max="6656" width="22.7109375" style="4" customWidth="1"/>
    <col min="6657" max="6657" width="20.28515625" style="4" customWidth="1"/>
    <col min="6658" max="6658" width="22.42578125" style="4" customWidth="1"/>
    <col min="6659" max="6659" width="25.42578125" style="4" customWidth="1"/>
    <col min="6660" max="6660" width="10" style="4" customWidth="1"/>
    <col min="6661" max="6661" width="15.28515625" style="4" customWidth="1"/>
    <col min="6662" max="6666" width="0" style="4" hidden="1" customWidth="1"/>
    <col min="6667" max="6667" width="13.85546875" style="4" customWidth="1"/>
    <col min="6668" max="6668" width="20.42578125" style="4" customWidth="1"/>
    <col min="6669" max="6908" width="11.42578125" style="4"/>
    <col min="6909" max="6909" width="14.42578125" style="4" customWidth="1"/>
    <col min="6910" max="6910" width="22.140625" style="4" customWidth="1"/>
    <col min="6911" max="6911" width="16.85546875" style="4" customWidth="1"/>
    <col min="6912" max="6912" width="22.7109375" style="4" customWidth="1"/>
    <col min="6913" max="6913" width="20.28515625" style="4" customWidth="1"/>
    <col min="6914" max="6914" width="22.42578125" style="4" customWidth="1"/>
    <col min="6915" max="6915" width="25.42578125" style="4" customWidth="1"/>
    <col min="6916" max="6916" width="10" style="4" customWidth="1"/>
    <col min="6917" max="6917" width="15.28515625" style="4" customWidth="1"/>
    <col min="6918" max="6922" width="0" style="4" hidden="1" customWidth="1"/>
    <col min="6923" max="6923" width="13.85546875" style="4" customWidth="1"/>
    <col min="6924" max="6924" width="20.42578125" style="4" customWidth="1"/>
    <col min="6925" max="7164" width="11.42578125" style="4"/>
    <col min="7165" max="7165" width="14.42578125" style="4" customWidth="1"/>
    <col min="7166" max="7166" width="22.140625" style="4" customWidth="1"/>
    <col min="7167" max="7167" width="16.85546875" style="4" customWidth="1"/>
    <col min="7168" max="7168" width="22.7109375" style="4" customWidth="1"/>
    <col min="7169" max="7169" width="20.28515625" style="4" customWidth="1"/>
    <col min="7170" max="7170" width="22.42578125" style="4" customWidth="1"/>
    <col min="7171" max="7171" width="25.42578125" style="4" customWidth="1"/>
    <col min="7172" max="7172" width="10" style="4" customWidth="1"/>
    <col min="7173" max="7173" width="15.28515625" style="4" customWidth="1"/>
    <col min="7174" max="7178" width="0" style="4" hidden="1" customWidth="1"/>
    <col min="7179" max="7179" width="13.85546875" style="4" customWidth="1"/>
    <col min="7180" max="7180" width="20.42578125" style="4" customWidth="1"/>
    <col min="7181" max="7420" width="11.42578125" style="4"/>
    <col min="7421" max="7421" width="14.42578125" style="4" customWidth="1"/>
    <col min="7422" max="7422" width="22.140625" style="4" customWidth="1"/>
    <col min="7423" max="7423" width="16.85546875" style="4" customWidth="1"/>
    <col min="7424" max="7424" width="22.7109375" style="4" customWidth="1"/>
    <col min="7425" max="7425" width="20.28515625" style="4" customWidth="1"/>
    <col min="7426" max="7426" width="22.42578125" style="4" customWidth="1"/>
    <col min="7427" max="7427" width="25.42578125" style="4" customWidth="1"/>
    <col min="7428" max="7428" width="10" style="4" customWidth="1"/>
    <col min="7429" max="7429" width="15.28515625" style="4" customWidth="1"/>
    <col min="7430" max="7434" width="0" style="4" hidden="1" customWidth="1"/>
    <col min="7435" max="7435" width="13.85546875" style="4" customWidth="1"/>
    <col min="7436" max="7436" width="20.42578125" style="4" customWidth="1"/>
    <col min="7437" max="7676" width="11.42578125" style="4"/>
    <col min="7677" max="7677" width="14.42578125" style="4" customWidth="1"/>
    <col min="7678" max="7678" width="22.140625" style="4" customWidth="1"/>
    <col min="7679" max="7679" width="16.85546875" style="4" customWidth="1"/>
    <col min="7680" max="7680" width="22.7109375" style="4" customWidth="1"/>
    <col min="7681" max="7681" width="20.28515625" style="4" customWidth="1"/>
    <col min="7682" max="7682" width="22.42578125" style="4" customWidth="1"/>
    <col min="7683" max="7683" width="25.42578125" style="4" customWidth="1"/>
    <col min="7684" max="7684" width="10" style="4" customWidth="1"/>
    <col min="7685" max="7685" width="15.28515625" style="4" customWidth="1"/>
    <col min="7686" max="7690" width="0" style="4" hidden="1" customWidth="1"/>
    <col min="7691" max="7691" width="13.85546875" style="4" customWidth="1"/>
    <col min="7692" max="7692" width="20.42578125" style="4" customWidth="1"/>
    <col min="7693" max="7932" width="11.42578125" style="4"/>
    <col min="7933" max="7933" width="14.42578125" style="4" customWidth="1"/>
    <col min="7934" max="7934" width="22.140625" style="4" customWidth="1"/>
    <col min="7935" max="7935" width="16.85546875" style="4" customWidth="1"/>
    <col min="7936" max="7936" width="22.7109375" style="4" customWidth="1"/>
    <col min="7937" max="7937" width="20.28515625" style="4" customWidth="1"/>
    <col min="7938" max="7938" width="22.42578125" style="4" customWidth="1"/>
    <col min="7939" max="7939" width="25.42578125" style="4" customWidth="1"/>
    <col min="7940" max="7940" width="10" style="4" customWidth="1"/>
    <col min="7941" max="7941" width="15.28515625" style="4" customWidth="1"/>
    <col min="7942" max="7946" width="0" style="4" hidden="1" customWidth="1"/>
    <col min="7947" max="7947" width="13.85546875" style="4" customWidth="1"/>
    <col min="7948" max="7948" width="20.42578125" style="4" customWidth="1"/>
    <col min="7949" max="8188" width="11.42578125" style="4"/>
    <col min="8189" max="8189" width="14.42578125" style="4" customWidth="1"/>
    <col min="8190" max="8190" width="22.140625" style="4" customWidth="1"/>
    <col min="8191" max="8191" width="16.85546875" style="4" customWidth="1"/>
    <col min="8192" max="8192" width="22.7109375" style="4" customWidth="1"/>
    <col min="8193" max="8193" width="20.28515625" style="4" customWidth="1"/>
    <col min="8194" max="8194" width="22.42578125" style="4" customWidth="1"/>
    <col min="8195" max="8195" width="25.42578125" style="4" customWidth="1"/>
    <col min="8196" max="8196" width="10" style="4" customWidth="1"/>
    <col min="8197" max="8197" width="15.28515625" style="4" customWidth="1"/>
    <col min="8198" max="8202" width="0" style="4" hidden="1" customWidth="1"/>
    <col min="8203" max="8203" width="13.85546875" style="4" customWidth="1"/>
    <col min="8204" max="8204" width="20.42578125" style="4" customWidth="1"/>
    <col min="8205" max="8444" width="11.42578125" style="4"/>
    <col min="8445" max="8445" width="14.42578125" style="4" customWidth="1"/>
    <col min="8446" max="8446" width="22.140625" style="4" customWidth="1"/>
    <col min="8447" max="8447" width="16.85546875" style="4" customWidth="1"/>
    <col min="8448" max="8448" width="22.7109375" style="4" customWidth="1"/>
    <col min="8449" max="8449" width="20.28515625" style="4" customWidth="1"/>
    <col min="8450" max="8450" width="22.42578125" style="4" customWidth="1"/>
    <col min="8451" max="8451" width="25.42578125" style="4" customWidth="1"/>
    <col min="8452" max="8452" width="10" style="4" customWidth="1"/>
    <col min="8453" max="8453" width="15.28515625" style="4" customWidth="1"/>
    <col min="8454" max="8458" width="0" style="4" hidden="1" customWidth="1"/>
    <col min="8459" max="8459" width="13.85546875" style="4" customWidth="1"/>
    <col min="8460" max="8460" width="20.42578125" style="4" customWidth="1"/>
    <col min="8461" max="8700" width="11.42578125" style="4"/>
    <col min="8701" max="8701" width="14.42578125" style="4" customWidth="1"/>
    <col min="8702" max="8702" width="22.140625" style="4" customWidth="1"/>
    <col min="8703" max="8703" width="16.85546875" style="4" customWidth="1"/>
    <col min="8704" max="8704" width="22.7109375" style="4" customWidth="1"/>
    <col min="8705" max="8705" width="20.28515625" style="4" customWidth="1"/>
    <col min="8706" max="8706" width="22.42578125" style="4" customWidth="1"/>
    <col min="8707" max="8707" width="25.42578125" style="4" customWidth="1"/>
    <col min="8708" max="8708" width="10" style="4" customWidth="1"/>
    <col min="8709" max="8709" width="15.28515625" style="4" customWidth="1"/>
    <col min="8710" max="8714" width="0" style="4" hidden="1" customWidth="1"/>
    <col min="8715" max="8715" width="13.85546875" style="4" customWidth="1"/>
    <col min="8716" max="8716" width="20.42578125" style="4" customWidth="1"/>
    <col min="8717" max="8956" width="11.42578125" style="4"/>
    <col min="8957" max="8957" width="14.42578125" style="4" customWidth="1"/>
    <col min="8958" max="8958" width="22.140625" style="4" customWidth="1"/>
    <col min="8959" max="8959" width="16.85546875" style="4" customWidth="1"/>
    <col min="8960" max="8960" width="22.7109375" style="4" customWidth="1"/>
    <col min="8961" max="8961" width="20.28515625" style="4" customWidth="1"/>
    <col min="8962" max="8962" width="22.42578125" style="4" customWidth="1"/>
    <col min="8963" max="8963" width="25.42578125" style="4" customWidth="1"/>
    <col min="8964" max="8964" width="10" style="4" customWidth="1"/>
    <col min="8965" max="8965" width="15.28515625" style="4" customWidth="1"/>
    <col min="8966" max="8970" width="0" style="4" hidden="1" customWidth="1"/>
    <col min="8971" max="8971" width="13.85546875" style="4" customWidth="1"/>
    <col min="8972" max="8972" width="20.42578125" style="4" customWidth="1"/>
    <col min="8973" max="9212" width="11.42578125" style="4"/>
    <col min="9213" max="9213" width="14.42578125" style="4" customWidth="1"/>
    <col min="9214" max="9214" width="22.140625" style="4" customWidth="1"/>
    <col min="9215" max="9215" width="16.85546875" style="4" customWidth="1"/>
    <col min="9216" max="9216" width="22.7109375" style="4" customWidth="1"/>
    <col min="9217" max="9217" width="20.28515625" style="4" customWidth="1"/>
    <col min="9218" max="9218" width="22.42578125" style="4" customWidth="1"/>
    <col min="9219" max="9219" width="25.42578125" style="4" customWidth="1"/>
    <col min="9220" max="9220" width="10" style="4" customWidth="1"/>
    <col min="9221" max="9221" width="15.28515625" style="4" customWidth="1"/>
    <col min="9222" max="9226" width="0" style="4" hidden="1" customWidth="1"/>
    <col min="9227" max="9227" width="13.85546875" style="4" customWidth="1"/>
    <col min="9228" max="9228" width="20.42578125" style="4" customWidth="1"/>
    <col min="9229" max="9468" width="11.42578125" style="4"/>
    <col min="9469" max="9469" width="14.42578125" style="4" customWidth="1"/>
    <col min="9470" max="9470" width="22.140625" style="4" customWidth="1"/>
    <col min="9471" max="9471" width="16.85546875" style="4" customWidth="1"/>
    <col min="9472" max="9472" width="22.7109375" style="4" customWidth="1"/>
    <col min="9473" max="9473" width="20.28515625" style="4" customWidth="1"/>
    <col min="9474" max="9474" width="22.42578125" style="4" customWidth="1"/>
    <col min="9475" max="9475" width="25.42578125" style="4" customWidth="1"/>
    <col min="9476" max="9476" width="10" style="4" customWidth="1"/>
    <col min="9477" max="9477" width="15.28515625" style="4" customWidth="1"/>
    <col min="9478" max="9482" width="0" style="4" hidden="1" customWidth="1"/>
    <col min="9483" max="9483" width="13.85546875" style="4" customWidth="1"/>
    <col min="9484" max="9484" width="20.42578125" style="4" customWidth="1"/>
    <col min="9485" max="9724" width="11.42578125" style="4"/>
    <col min="9725" max="9725" width="14.42578125" style="4" customWidth="1"/>
    <col min="9726" max="9726" width="22.140625" style="4" customWidth="1"/>
    <col min="9727" max="9727" width="16.85546875" style="4" customWidth="1"/>
    <col min="9728" max="9728" width="22.7109375" style="4" customWidth="1"/>
    <col min="9729" max="9729" width="20.28515625" style="4" customWidth="1"/>
    <col min="9730" max="9730" width="22.42578125" style="4" customWidth="1"/>
    <col min="9731" max="9731" width="25.42578125" style="4" customWidth="1"/>
    <col min="9732" max="9732" width="10" style="4" customWidth="1"/>
    <col min="9733" max="9733" width="15.28515625" style="4" customWidth="1"/>
    <col min="9734" max="9738" width="0" style="4" hidden="1" customWidth="1"/>
    <col min="9739" max="9739" width="13.85546875" style="4" customWidth="1"/>
    <col min="9740" max="9740" width="20.42578125" style="4" customWidth="1"/>
    <col min="9741" max="9980" width="11.42578125" style="4"/>
    <col min="9981" max="9981" width="14.42578125" style="4" customWidth="1"/>
    <col min="9982" max="9982" width="22.140625" style="4" customWidth="1"/>
    <col min="9983" max="9983" width="16.85546875" style="4" customWidth="1"/>
    <col min="9984" max="9984" width="22.7109375" style="4" customWidth="1"/>
    <col min="9985" max="9985" width="20.28515625" style="4" customWidth="1"/>
    <col min="9986" max="9986" width="22.42578125" style="4" customWidth="1"/>
    <col min="9987" max="9987" width="25.42578125" style="4" customWidth="1"/>
    <col min="9988" max="9988" width="10" style="4" customWidth="1"/>
    <col min="9989" max="9989" width="15.28515625" style="4" customWidth="1"/>
    <col min="9990" max="9994" width="0" style="4" hidden="1" customWidth="1"/>
    <col min="9995" max="9995" width="13.85546875" style="4" customWidth="1"/>
    <col min="9996" max="9996" width="20.42578125" style="4" customWidth="1"/>
    <col min="9997" max="10236" width="11.42578125" style="4"/>
    <col min="10237" max="10237" width="14.42578125" style="4" customWidth="1"/>
    <col min="10238" max="10238" width="22.140625" style="4" customWidth="1"/>
    <col min="10239" max="10239" width="16.85546875" style="4" customWidth="1"/>
    <col min="10240" max="10240" width="22.7109375" style="4" customWidth="1"/>
    <col min="10241" max="10241" width="20.28515625" style="4" customWidth="1"/>
    <col min="10242" max="10242" width="22.42578125" style="4" customWidth="1"/>
    <col min="10243" max="10243" width="25.42578125" style="4" customWidth="1"/>
    <col min="10244" max="10244" width="10" style="4" customWidth="1"/>
    <col min="10245" max="10245" width="15.28515625" style="4" customWidth="1"/>
    <col min="10246" max="10250" width="0" style="4" hidden="1" customWidth="1"/>
    <col min="10251" max="10251" width="13.85546875" style="4" customWidth="1"/>
    <col min="10252" max="10252" width="20.42578125" style="4" customWidth="1"/>
    <col min="10253" max="10492" width="11.42578125" style="4"/>
    <col min="10493" max="10493" width="14.42578125" style="4" customWidth="1"/>
    <col min="10494" max="10494" width="22.140625" style="4" customWidth="1"/>
    <col min="10495" max="10495" width="16.85546875" style="4" customWidth="1"/>
    <col min="10496" max="10496" width="22.7109375" style="4" customWidth="1"/>
    <col min="10497" max="10497" width="20.28515625" style="4" customWidth="1"/>
    <col min="10498" max="10498" width="22.42578125" style="4" customWidth="1"/>
    <col min="10499" max="10499" width="25.42578125" style="4" customWidth="1"/>
    <col min="10500" max="10500" width="10" style="4" customWidth="1"/>
    <col min="10501" max="10501" width="15.28515625" style="4" customWidth="1"/>
    <col min="10502" max="10506" width="0" style="4" hidden="1" customWidth="1"/>
    <col min="10507" max="10507" width="13.85546875" style="4" customWidth="1"/>
    <col min="10508" max="10508" width="20.42578125" style="4" customWidth="1"/>
    <col min="10509" max="10748" width="11.42578125" style="4"/>
    <col min="10749" max="10749" width="14.42578125" style="4" customWidth="1"/>
    <col min="10750" max="10750" width="22.140625" style="4" customWidth="1"/>
    <col min="10751" max="10751" width="16.85546875" style="4" customWidth="1"/>
    <col min="10752" max="10752" width="22.7109375" style="4" customWidth="1"/>
    <col min="10753" max="10753" width="20.28515625" style="4" customWidth="1"/>
    <col min="10754" max="10754" width="22.42578125" style="4" customWidth="1"/>
    <col min="10755" max="10755" width="25.42578125" style="4" customWidth="1"/>
    <col min="10756" max="10756" width="10" style="4" customWidth="1"/>
    <col min="10757" max="10757" width="15.28515625" style="4" customWidth="1"/>
    <col min="10758" max="10762" width="0" style="4" hidden="1" customWidth="1"/>
    <col min="10763" max="10763" width="13.85546875" style="4" customWidth="1"/>
    <col min="10764" max="10764" width="20.42578125" style="4" customWidth="1"/>
    <col min="10765" max="11004" width="11.42578125" style="4"/>
    <col min="11005" max="11005" width="14.42578125" style="4" customWidth="1"/>
    <col min="11006" max="11006" width="22.140625" style="4" customWidth="1"/>
    <col min="11007" max="11007" width="16.85546875" style="4" customWidth="1"/>
    <col min="11008" max="11008" width="22.7109375" style="4" customWidth="1"/>
    <col min="11009" max="11009" width="20.28515625" style="4" customWidth="1"/>
    <col min="11010" max="11010" width="22.42578125" style="4" customWidth="1"/>
    <col min="11011" max="11011" width="25.42578125" style="4" customWidth="1"/>
    <col min="11012" max="11012" width="10" style="4" customWidth="1"/>
    <col min="11013" max="11013" width="15.28515625" style="4" customWidth="1"/>
    <col min="11014" max="11018" width="0" style="4" hidden="1" customWidth="1"/>
    <col min="11019" max="11019" width="13.85546875" style="4" customWidth="1"/>
    <col min="11020" max="11020" width="20.42578125" style="4" customWidth="1"/>
    <col min="11021" max="11260" width="11.42578125" style="4"/>
    <col min="11261" max="11261" width="14.42578125" style="4" customWidth="1"/>
    <col min="11262" max="11262" width="22.140625" style="4" customWidth="1"/>
    <col min="11263" max="11263" width="16.85546875" style="4" customWidth="1"/>
    <col min="11264" max="11264" width="22.7109375" style="4" customWidth="1"/>
    <col min="11265" max="11265" width="20.28515625" style="4" customWidth="1"/>
    <col min="11266" max="11266" width="22.42578125" style="4" customWidth="1"/>
    <col min="11267" max="11267" width="25.42578125" style="4" customWidth="1"/>
    <col min="11268" max="11268" width="10" style="4" customWidth="1"/>
    <col min="11269" max="11269" width="15.28515625" style="4" customWidth="1"/>
    <col min="11270" max="11274" width="0" style="4" hidden="1" customWidth="1"/>
    <col min="11275" max="11275" width="13.85546875" style="4" customWidth="1"/>
    <col min="11276" max="11276" width="20.42578125" style="4" customWidth="1"/>
    <col min="11277" max="11516" width="11.42578125" style="4"/>
    <col min="11517" max="11517" width="14.42578125" style="4" customWidth="1"/>
    <col min="11518" max="11518" width="22.140625" style="4" customWidth="1"/>
    <col min="11519" max="11519" width="16.85546875" style="4" customWidth="1"/>
    <col min="11520" max="11520" width="22.7109375" style="4" customWidth="1"/>
    <col min="11521" max="11521" width="20.28515625" style="4" customWidth="1"/>
    <col min="11522" max="11522" width="22.42578125" style="4" customWidth="1"/>
    <col min="11523" max="11523" width="25.42578125" style="4" customWidth="1"/>
    <col min="11524" max="11524" width="10" style="4" customWidth="1"/>
    <col min="11525" max="11525" width="15.28515625" style="4" customWidth="1"/>
    <col min="11526" max="11530" width="0" style="4" hidden="1" customWidth="1"/>
    <col min="11531" max="11531" width="13.85546875" style="4" customWidth="1"/>
    <col min="11532" max="11532" width="20.42578125" style="4" customWidth="1"/>
    <col min="11533" max="11772" width="11.42578125" style="4"/>
    <col min="11773" max="11773" width="14.42578125" style="4" customWidth="1"/>
    <col min="11774" max="11774" width="22.140625" style="4" customWidth="1"/>
    <col min="11775" max="11775" width="16.85546875" style="4" customWidth="1"/>
    <col min="11776" max="11776" width="22.7109375" style="4" customWidth="1"/>
    <col min="11777" max="11777" width="20.28515625" style="4" customWidth="1"/>
    <col min="11778" max="11778" width="22.42578125" style="4" customWidth="1"/>
    <col min="11779" max="11779" width="25.42578125" style="4" customWidth="1"/>
    <col min="11780" max="11780" width="10" style="4" customWidth="1"/>
    <col min="11781" max="11781" width="15.28515625" style="4" customWidth="1"/>
    <col min="11782" max="11786" width="0" style="4" hidden="1" customWidth="1"/>
    <col min="11787" max="11787" width="13.85546875" style="4" customWidth="1"/>
    <col min="11788" max="11788" width="20.42578125" style="4" customWidth="1"/>
    <col min="11789" max="12028" width="11.42578125" style="4"/>
    <col min="12029" max="12029" width="14.42578125" style="4" customWidth="1"/>
    <col min="12030" max="12030" width="22.140625" style="4" customWidth="1"/>
    <col min="12031" max="12031" width="16.85546875" style="4" customWidth="1"/>
    <col min="12032" max="12032" width="22.7109375" style="4" customWidth="1"/>
    <col min="12033" max="12033" width="20.28515625" style="4" customWidth="1"/>
    <col min="12034" max="12034" width="22.42578125" style="4" customWidth="1"/>
    <col min="12035" max="12035" width="25.42578125" style="4" customWidth="1"/>
    <col min="12036" max="12036" width="10" style="4" customWidth="1"/>
    <col min="12037" max="12037" width="15.28515625" style="4" customWidth="1"/>
    <col min="12038" max="12042" width="0" style="4" hidden="1" customWidth="1"/>
    <col min="12043" max="12043" width="13.85546875" style="4" customWidth="1"/>
    <col min="12044" max="12044" width="20.42578125" style="4" customWidth="1"/>
    <col min="12045" max="12284" width="11.42578125" style="4"/>
    <col min="12285" max="12285" width="14.42578125" style="4" customWidth="1"/>
    <col min="12286" max="12286" width="22.140625" style="4" customWidth="1"/>
    <col min="12287" max="12287" width="16.85546875" style="4" customWidth="1"/>
    <col min="12288" max="12288" width="22.7109375" style="4" customWidth="1"/>
    <col min="12289" max="12289" width="20.28515625" style="4" customWidth="1"/>
    <col min="12290" max="12290" width="22.42578125" style="4" customWidth="1"/>
    <col min="12291" max="12291" width="25.42578125" style="4" customWidth="1"/>
    <col min="12292" max="12292" width="10" style="4" customWidth="1"/>
    <col min="12293" max="12293" width="15.28515625" style="4" customWidth="1"/>
    <col min="12294" max="12298" width="0" style="4" hidden="1" customWidth="1"/>
    <col min="12299" max="12299" width="13.85546875" style="4" customWidth="1"/>
    <col min="12300" max="12300" width="20.42578125" style="4" customWidth="1"/>
    <col min="12301" max="12540" width="11.42578125" style="4"/>
    <col min="12541" max="12541" width="14.42578125" style="4" customWidth="1"/>
    <col min="12542" max="12542" width="22.140625" style="4" customWidth="1"/>
    <col min="12543" max="12543" width="16.85546875" style="4" customWidth="1"/>
    <col min="12544" max="12544" width="22.7109375" style="4" customWidth="1"/>
    <col min="12545" max="12545" width="20.28515625" style="4" customWidth="1"/>
    <col min="12546" max="12546" width="22.42578125" style="4" customWidth="1"/>
    <col min="12547" max="12547" width="25.42578125" style="4" customWidth="1"/>
    <col min="12548" max="12548" width="10" style="4" customWidth="1"/>
    <col min="12549" max="12549" width="15.28515625" style="4" customWidth="1"/>
    <col min="12550" max="12554" width="0" style="4" hidden="1" customWidth="1"/>
    <col min="12555" max="12555" width="13.85546875" style="4" customWidth="1"/>
    <col min="12556" max="12556" width="20.42578125" style="4" customWidth="1"/>
    <col min="12557" max="12796" width="11.42578125" style="4"/>
    <col min="12797" max="12797" width="14.42578125" style="4" customWidth="1"/>
    <col min="12798" max="12798" width="22.140625" style="4" customWidth="1"/>
    <col min="12799" max="12799" width="16.85546875" style="4" customWidth="1"/>
    <col min="12800" max="12800" width="22.7109375" style="4" customWidth="1"/>
    <col min="12801" max="12801" width="20.28515625" style="4" customWidth="1"/>
    <col min="12802" max="12802" width="22.42578125" style="4" customWidth="1"/>
    <col min="12803" max="12803" width="25.42578125" style="4" customWidth="1"/>
    <col min="12804" max="12804" width="10" style="4" customWidth="1"/>
    <col min="12805" max="12805" width="15.28515625" style="4" customWidth="1"/>
    <col min="12806" max="12810" width="0" style="4" hidden="1" customWidth="1"/>
    <col min="12811" max="12811" width="13.85546875" style="4" customWidth="1"/>
    <col min="12812" max="12812" width="20.42578125" style="4" customWidth="1"/>
    <col min="12813" max="13052" width="11.42578125" style="4"/>
    <col min="13053" max="13053" width="14.42578125" style="4" customWidth="1"/>
    <col min="13054" max="13054" width="22.140625" style="4" customWidth="1"/>
    <col min="13055" max="13055" width="16.85546875" style="4" customWidth="1"/>
    <col min="13056" max="13056" width="22.7109375" style="4" customWidth="1"/>
    <col min="13057" max="13057" width="20.28515625" style="4" customWidth="1"/>
    <col min="13058" max="13058" width="22.42578125" style="4" customWidth="1"/>
    <col min="13059" max="13059" width="25.42578125" style="4" customWidth="1"/>
    <col min="13060" max="13060" width="10" style="4" customWidth="1"/>
    <col min="13061" max="13061" width="15.28515625" style="4" customWidth="1"/>
    <col min="13062" max="13066" width="0" style="4" hidden="1" customWidth="1"/>
    <col min="13067" max="13067" width="13.85546875" style="4" customWidth="1"/>
    <col min="13068" max="13068" width="20.42578125" style="4" customWidth="1"/>
    <col min="13069" max="13308" width="11.42578125" style="4"/>
    <col min="13309" max="13309" width="14.42578125" style="4" customWidth="1"/>
    <col min="13310" max="13310" width="22.140625" style="4" customWidth="1"/>
    <col min="13311" max="13311" width="16.85546875" style="4" customWidth="1"/>
    <col min="13312" max="13312" width="22.7109375" style="4" customWidth="1"/>
    <col min="13313" max="13313" width="20.28515625" style="4" customWidth="1"/>
    <col min="13314" max="13314" width="22.42578125" style="4" customWidth="1"/>
    <col min="13315" max="13315" width="25.42578125" style="4" customWidth="1"/>
    <col min="13316" max="13316" width="10" style="4" customWidth="1"/>
    <col min="13317" max="13317" width="15.28515625" style="4" customWidth="1"/>
    <col min="13318" max="13322" width="0" style="4" hidden="1" customWidth="1"/>
    <col min="13323" max="13323" width="13.85546875" style="4" customWidth="1"/>
    <col min="13324" max="13324" width="20.42578125" style="4" customWidth="1"/>
    <col min="13325" max="13564" width="11.42578125" style="4"/>
    <col min="13565" max="13565" width="14.42578125" style="4" customWidth="1"/>
    <col min="13566" max="13566" width="22.140625" style="4" customWidth="1"/>
    <col min="13567" max="13567" width="16.85546875" style="4" customWidth="1"/>
    <col min="13568" max="13568" width="22.7109375" style="4" customWidth="1"/>
    <col min="13569" max="13569" width="20.28515625" style="4" customWidth="1"/>
    <col min="13570" max="13570" width="22.42578125" style="4" customWidth="1"/>
    <col min="13571" max="13571" width="25.42578125" style="4" customWidth="1"/>
    <col min="13572" max="13572" width="10" style="4" customWidth="1"/>
    <col min="13573" max="13573" width="15.28515625" style="4" customWidth="1"/>
    <col min="13574" max="13578" width="0" style="4" hidden="1" customWidth="1"/>
    <col min="13579" max="13579" width="13.85546875" style="4" customWidth="1"/>
    <col min="13580" max="13580" width="20.42578125" style="4" customWidth="1"/>
    <col min="13581" max="13820" width="11.42578125" style="4"/>
    <col min="13821" max="13821" width="14.42578125" style="4" customWidth="1"/>
    <col min="13822" max="13822" width="22.140625" style="4" customWidth="1"/>
    <col min="13823" max="13823" width="16.85546875" style="4" customWidth="1"/>
    <col min="13824" max="13824" width="22.7109375" style="4" customWidth="1"/>
    <col min="13825" max="13825" width="20.28515625" style="4" customWidth="1"/>
    <col min="13826" max="13826" width="22.42578125" style="4" customWidth="1"/>
    <col min="13827" max="13827" width="25.42578125" style="4" customWidth="1"/>
    <col min="13828" max="13828" width="10" style="4" customWidth="1"/>
    <col min="13829" max="13829" width="15.28515625" style="4" customWidth="1"/>
    <col min="13830" max="13834" width="0" style="4" hidden="1" customWidth="1"/>
    <col min="13835" max="13835" width="13.85546875" style="4" customWidth="1"/>
    <col min="13836" max="13836" width="20.42578125" style="4" customWidth="1"/>
    <col min="13837" max="14076" width="11.42578125" style="4"/>
    <col min="14077" max="14077" width="14.42578125" style="4" customWidth="1"/>
    <col min="14078" max="14078" width="22.140625" style="4" customWidth="1"/>
    <col min="14079" max="14079" width="16.85546875" style="4" customWidth="1"/>
    <col min="14080" max="14080" width="22.7109375" style="4" customWidth="1"/>
    <col min="14081" max="14081" width="20.28515625" style="4" customWidth="1"/>
    <col min="14082" max="14082" width="22.42578125" style="4" customWidth="1"/>
    <col min="14083" max="14083" width="25.42578125" style="4" customWidth="1"/>
    <col min="14084" max="14084" width="10" style="4" customWidth="1"/>
    <col min="14085" max="14085" width="15.28515625" style="4" customWidth="1"/>
    <col min="14086" max="14090" width="0" style="4" hidden="1" customWidth="1"/>
    <col min="14091" max="14091" width="13.85546875" style="4" customWidth="1"/>
    <col min="14092" max="14092" width="20.42578125" style="4" customWidth="1"/>
    <col min="14093" max="14332" width="11.42578125" style="4"/>
    <col min="14333" max="14333" width="14.42578125" style="4" customWidth="1"/>
    <col min="14334" max="14334" width="22.140625" style="4" customWidth="1"/>
    <col min="14335" max="14335" width="16.85546875" style="4" customWidth="1"/>
    <col min="14336" max="14336" width="22.7109375" style="4" customWidth="1"/>
    <col min="14337" max="14337" width="20.28515625" style="4" customWidth="1"/>
    <col min="14338" max="14338" width="22.42578125" style="4" customWidth="1"/>
    <col min="14339" max="14339" width="25.42578125" style="4" customWidth="1"/>
    <col min="14340" max="14340" width="10" style="4" customWidth="1"/>
    <col min="14341" max="14341" width="15.28515625" style="4" customWidth="1"/>
    <col min="14342" max="14346" width="0" style="4" hidden="1" customWidth="1"/>
    <col min="14347" max="14347" width="13.85546875" style="4" customWidth="1"/>
    <col min="14348" max="14348" width="20.42578125" style="4" customWidth="1"/>
    <col min="14349" max="14588" width="11.42578125" style="4"/>
    <col min="14589" max="14589" width="14.42578125" style="4" customWidth="1"/>
    <col min="14590" max="14590" width="22.140625" style="4" customWidth="1"/>
    <col min="14591" max="14591" width="16.85546875" style="4" customWidth="1"/>
    <col min="14592" max="14592" width="22.7109375" style="4" customWidth="1"/>
    <col min="14593" max="14593" width="20.28515625" style="4" customWidth="1"/>
    <col min="14594" max="14594" width="22.42578125" style="4" customWidth="1"/>
    <col min="14595" max="14595" width="25.42578125" style="4" customWidth="1"/>
    <col min="14596" max="14596" width="10" style="4" customWidth="1"/>
    <col min="14597" max="14597" width="15.28515625" style="4" customWidth="1"/>
    <col min="14598" max="14602" width="0" style="4" hidden="1" customWidth="1"/>
    <col min="14603" max="14603" width="13.85546875" style="4" customWidth="1"/>
    <col min="14604" max="14604" width="20.42578125" style="4" customWidth="1"/>
    <col min="14605" max="14844" width="11.42578125" style="4"/>
    <col min="14845" max="14845" width="14.42578125" style="4" customWidth="1"/>
    <col min="14846" max="14846" width="22.140625" style="4" customWidth="1"/>
    <col min="14847" max="14847" width="16.85546875" style="4" customWidth="1"/>
    <col min="14848" max="14848" width="22.7109375" style="4" customWidth="1"/>
    <col min="14849" max="14849" width="20.28515625" style="4" customWidth="1"/>
    <col min="14850" max="14850" width="22.42578125" style="4" customWidth="1"/>
    <col min="14851" max="14851" width="25.42578125" style="4" customWidth="1"/>
    <col min="14852" max="14852" width="10" style="4" customWidth="1"/>
    <col min="14853" max="14853" width="15.28515625" style="4" customWidth="1"/>
    <col min="14854" max="14858" width="0" style="4" hidden="1" customWidth="1"/>
    <col min="14859" max="14859" width="13.85546875" style="4" customWidth="1"/>
    <col min="14860" max="14860" width="20.42578125" style="4" customWidth="1"/>
    <col min="14861" max="15100" width="11.42578125" style="4"/>
    <col min="15101" max="15101" width="14.42578125" style="4" customWidth="1"/>
    <col min="15102" max="15102" width="22.140625" style="4" customWidth="1"/>
    <col min="15103" max="15103" width="16.85546875" style="4" customWidth="1"/>
    <col min="15104" max="15104" width="22.7109375" style="4" customWidth="1"/>
    <col min="15105" max="15105" width="20.28515625" style="4" customWidth="1"/>
    <col min="15106" max="15106" width="22.42578125" style="4" customWidth="1"/>
    <col min="15107" max="15107" width="25.42578125" style="4" customWidth="1"/>
    <col min="15108" max="15108" width="10" style="4" customWidth="1"/>
    <col min="15109" max="15109" width="15.28515625" style="4" customWidth="1"/>
    <col min="15110" max="15114" width="0" style="4" hidden="1" customWidth="1"/>
    <col min="15115" max="15115" width="13.85546875" style="4" customWidth="1"/>
    <col min="15116" max="15116" width="20.42578125" style="4" customWidth="1"/>
    <col min="15117" max="15356" width="11.42578125" style="4"/>
    <col min="15357" max="15357" width="14.42578125" style="4" customWidth="1"/>
    <col min="15358" max="15358" width="22.140625" style="4" customWidth="1"/>
    <col min="15359" max="15359" width="16.85546875" style="4" customWidth="1"/>
    <col min="15360" max="15360" width="22.7109375" style="4" customWidth="1"/>
    <col min="15361" max="15361" width="20.28515625" style="4" customWidth="1"/>
    <col min="15362" max="15362" width="22.42578125" style="4" customWidth="1"/>
    <col min="15363" max="15363" width="25.42578125" style="4" customWidth="1"/>
    <col min="15364" max="15364" width="10" style="4" customWidth="1"/>
    <col min="15365" max="15365" width="15.28515625" style="4" customWidth="1"/>
    <col min="15366" max="15370" width="0" style="4" hidden="1" customWidth="1"/>
    <col min="15371" max="15371" width="13.85546875" style="4" customWidth="1"/>
    <col min="15372" max="15372" width="20.42578125" style="4" customWidth="1"/>
    <col min="15373" max="15612" width="11.42578125" style="4"/>
    <col min="15613" max="15613" width="14.42578125" style="4" customWidth="1"/>
    <col min="15614" max="15614" width="22.140625" style="4" customWidth="1"/>
    <col min="15615" max="15615" width="16.85546875" style="4" customWidth="1"/>
    <col min="15616" max="15616" width="22.7109375" style="4" customWidth="1"/>
    <col min="15617" max="15617" width="20.28515625" style="4" customWidth="1"/>
    <col min="15618" max="15618" width="22.42578125" style="4" customWidth="1"/>
    <col min="15619" max="15619" width="25.42578125" style="4" customWidth="1"/>
    <col min="15620" max="15620" width="10" style="4" customWidth="1"/>
    <col min="15621" max="15621" width="15.28515625" style="4" customWidth="1"/>
    <col min="15622" max="15626" width="0" style="4" hidden="1" customWidth="1"/>
    <col min="15627" max="15627" width="13.85546875" style="4" customWidth="1"/>
    <col min="15628" max="15628" width="20.42578125" style="4" customWidth="1"/>
    <col min="15629" max="15868" width="11.42578125" style="4"/>
    <col min="15869" max="15869" width="14.42578125" style="4" customWidth="1"/>
    <col min="15870" max="15870" width="22.140625" style="4" customWidth="1"/>
    <col min="15871" max="15871" width="16.85546875" style="4" customWidth="1"/>
    <col min="15872" max="15872" width="22.7109375" style="4" customWidth="1"/>
    <col min="15873" max="15873" width="20.28515625" style="4" customWidth="1"/>
    <col min="15874" max="15874" width="22.42578125" style="4" customWidth="1"/>
    <col min="15875" max="15875" width="25.42578125" style="4" customWidth="1"/>
    <col min="15876" max="15876" width="10" style="4" customWidth="1"/>
    <col min="15877" max="15877" width="15.28515625" style="4" customWidth="1"/>
    <col min="15878" max="15882" width="0" style="4" hidden="1" customWidth="1"/>
    <col min="15883" max="15883" width="13.85546875" style="4" customWidth="1"/>
    <col min="15884" max="15884" width="20.42578125" style="4" customWidth="1"/>
    <col min="15885" max="16124" width="11.42578125" style="4"/>
    <col min="16125" max="16125" width="14.42578125" style="4" customWidth="1"/>
    <col min="16126" max="16126" width="22.140625" style="4" customWidth="1"/>
    <col min="16127" max="16127" width="16.85546875" style="4" customWidth="1"/>
    <col min="16128" max="16128" width="22.7109375" style="4" customWidth="1"/>
    <col min="16129" max="16129" width="20.28515625" style="4" customWidth="1"/>
    <col min="16130" max="16130" width="22.42578125" style="4" customWidth="1"/>
    <col min="16131" max="16131" width="25.42578125" style="4" customWidth="1"/>
    <col min="16132" max="16132" width="10" style="4" customWidth="1"/>
    <col min="16133" max="16133" width="15.28515625" style="4" customWidth="1"/>
    <col min="16134" max="16138" width="0" style="4" hidden="1" customWidth="1"/>
    <col min="16139" max="16139" width="13.85546875" style="4" customWidth="1"/>
    <col min="16140" max="16140" width="20.42578125" style="4" customWidth="1"/>
    <col min="16141" max="16384" width="11.42578125" style="4"/>
  </cols>
  <sheetData>
    <row r="1" spans="1:13" s="1" customFormat="1" ht="20.25" customHeight="1">
      <c r="A1" s="400"/>
      <c r="B1" s="439"/>
      <c r="C1" s="440"/>
      <c r="D1" s="446" t="s">
        <v>19</v>
      </c>
      <c r="E1" s="447"/>
      <c r="F1" s="447"/>
      <c r="G1" s="447"/>
      <c r="H1" s="447"/>
      <c r="I1" s="447"/>
      <c r="J1" s="447"/>
      <c r="K1" s="448"/>
      <c r="L1" s="6" t="s">
        <v>0</v>
      </c>
    </row>
    <row r="2" spans="1:13" s="1" customFormat="1" ht="20.25" customHeight="1">
      <c r="A2" s="400"/>
      <c r="B2" s="441"/>
      <c r="C2" s="442"/>
      <c r="D2" s="449"/>
      <c r="E2" s="475"/>
      <c r="F2" s="475"/>
      <c r="G2" s="475"/>
      <c r="H2" s="475"/>
      <c r="I2" s="475"/>
      <c r="J2" s="475"/>
      <c r="K2" s="450"/>
      <c r="L2" s="51" t="s">
        <v>254</v>
      </c>
    </row>
    <row r="3" spans="1:13" s="1" customFormat="1" ht="20.25" customHeight="1">
      <c r="A3" s="400"/>
      <c r="B3" s="441"/>
      <c r="C3" s="442"/>
      <c r="D3" s="449"/>
      <c r="E3" s="475"/>
      <c r="F3" s="475"/>
      <c r="G3" s="475"/>
      <c r="H3" s="475"/>
      <c r="I3" s="475"/>
      <c r="J3" s="475"/>
      <c r="K3" s="450"/>
      <c r="L3" s="6" t="s">
        <v>255</v>
      </c>
    </row>
    <row r="4" spans="1:13" s="1" customFormat="1" ht="20.25" customHeight="1">
      <c r="A4" s="400"/>
      <c r="B4" s="443"/>
      <c r="C4" s="444"/>
      <c r="D4" s="451"/>
      <c r="E4" s="452"/>
      <c r="F4" s="452"/>
      <c r="G4" s="452"/>
      <c r="H4" s="452"/>
      <c r="I4" s="452"/>
      <c r="J4" s="452"/>
      <c r="K4" s="453"/>
      <c r="L4" s="6" t="s">
        <v>1</v>
      </c>
    </row>
    <row r="5" spans="1:13" s="1" customFormat="1" ht="12">
      <c r="A5" s="400"/>
      <c r="B5" s="476"/>
      <c r="C5" s="476"/>
      <c r="D5" s="476"/>
      <c r="E5" s="476"/>
      <c r="F5" s="476"/>
      <c r="G5" s="476"/>
      <c r="H5" s="476"/>
      <c r="I5" s="476"/>
      <c r="J5" s="476"/>
      <c r="K5" s="476"/>
      <c r="L5" s="476"/>
    </row>
    <row r="6" spans="1:13" s="2" customFormat="1" ht="15.75">
      <c r="A6" s="400"/>
      <c r="B6" s="477" t="s">
        <v>2</v>
      </c>
      <c r="C6" s="477"/>
      <c r="D6" s="477"/>
      <c r="E6" s="477"/>
      <c r="F6" s="477"/>
      <c r="G6" s="477"/>
      <c r="H6" s="477"/>
      <c r="I6" s="477"/>
      <c r="J6" s="477"/>
      <c r="K6" s="477"/>
      <c r="L6" s="477"/>
    </row>
    <row r="7" spans="1:13" s="2" customFormat="1" ht="15.75">
      <c r="A7" s="400"/>
      <c r="B7" s="477" t="s">
        <v>8</v>
      </c>
      <c r="C7" s="477"/>
      <c r="D7" s="477"/>
      <c r="E7" s="477"/>
      <c r="F7" s="477"/>
      <c r="G7" s="477"/>
      <c r="H7" s="62"/>
      <c r="I7" s="156"/>
      <c r="J7" s="62"/>
      <c r="K7" s="62"/>
      <c r="L7" s="62"/>
    </row>
    <row r="8" spans="1:13" s="2" customFormat="1" ht="15.75">
      <c r="A8" s="400"/>
      <c r="B8" s="477" t="s">
        <v>3</v>
      </c>
      <c r="C8" s="477"/>
      <c r="D8" s="477"/>
      <c r="E8" s="477"/>
      <c r="F8" s="477"/>
      <c r="G8" s="477"/>
      <c r="H8" s="477"/>
      <c r="I8" s="156"/>
      <c r="J8" s="62"/>
      <c r="K8" s="62"/>
      <c r="L8" s="62"/>
    </row>
    <row r="9" spans="1:13" s="1" customFormat="1" ht="15.75">
      <c r="A9" s="400"/>
      <c r="B9" s="408" t="s">
        <v>394</v>
      </c>
      <c r="C9" s="408"/>
      <c r="D9" s="408"/>
      <c r="E9" s="408"/>
      <c r="F9" s="408"/>
      <c r="G9" s="408"/>
      <c r="H9" s="408"/>
      <c r="I9" s="408"/>
      <c r="J9" s="408"/>
      <c r="K9" s="408"/>
      <c r="L9" s="408"/>
    </row>
    <row r="10" spans="1:13" s="1" customFormat="1" ht="12.75" thickBot="1">
      <c r="A10" s="400"/>
      <c r="B10" s="476"/>
      <c r="C10" s="476"/>
      <c r="D10" s="476"/>
      <c r="E10" s="476"/>
      <c r="F10" s="476"/>
      <c r="G10" s="476"/>
      <c r="H10" s="476"/>
      <c r="I10" s="476"/>
      <c r="J10" s="476"/>
      <c r="K10" s="476"/>
      <c r="L10" s="476"/>
    </row>
    <row r="11" spans="1:13" s="1" customFormat="1" ht="15.75" customHeight="1" thickBot="1">
      <c r="A11" s="400"/>
      <c r="B11" s="455" t="s">
        <v>62</v>
      </c>
      <c r="C11" s="455" t="s">
        <v>106</v>
      </c>
      <c r="D11" s="411" t="s">
        <v>4</v>
      </c>
      <c r="E11" s="411" t="s">
        <v>41</v>
      </c>
      <c r="F11" s="411" t="s">
        <v>5</v>
      </c>
      <c r="G11" s="411" t="s">
        <v>14</v>
      </c>
      <c r="H11" s="411" t="s">
        <v>6</v>
      </c>
      <c r="I11" s="390" t="s">
        <v>563</v>
      </c>
      <c r="J11" s="411" t="s">
        <v>448</v>
      </c>
      <c r="K11" s="416" t="s">
        <v>12</v>
      </c>
      <c r="L11" s="418" t="s">
        <v>13</v>
      </c>
      <c r="M11" s="418" t="s">
        <v>11</v>
      </c>
    </row>
    <row r="12" spans="1:13" s="3" customFormat="1" ht="35.25" customHeight="1" thickBot="1">
      <c r="A12" s="400"/>
      <c r="B12" s="456"/>
      <c r="C12" s="456"/>
      <c r="D12" s="413"/>
      <c r="E12" s="413"/>
      <c r="F12" s="413"/>
      <c r="G12" s="413"/>
      <c r="H12" s="413"/>
      <c r="I12" s="225" t="s">
        <v>449</v>
      </c>
      <c r="J12" s="412"/>
      <c r="K12" s="523"/>
      <c r="L12" s="524"/>
      <c r="M12" s="524"/>
    </row>
    <row r="13" spans="1:13" ht="93.75" customHeight="1">
      <c r="B13" s="522" t="s">
        <v>112</v>
      </c>
      <c r="C13" s="434" t="s">
        <v>113</v>
      </c>
      <c r="D13" s="434" t="s">
        <v>114</v>
      </c>
      <c r="E13" s="58" t="s">
        <v>111</v>
      </c>
      <c r="F13" s="232" t="s">
        <v>40</v>
      </c>
      <c r="G13" s="233" t="s">
        <v>366</v>
      </c>
      <c r="H13" s="234">
        <v>12</v>
      </c>
      <c r="I13" s="226">
        <f>3/12</f>
        <v>0.25</v>
      </c>
      <c r="J13" s="222"/>
      <c r="K13" s="227">
        <v>43497</v>
      </c>
      <c r="L13" s="228">
        <v>43861</v>
      </c>
      <c r="M13" s="231" t="s">
        <v>367</v>
      </c>
    </row>
    <row r="14" spans="1:13" ht="93.75" customHeight="1">
      <c r="B14" s="522"/>
      <c r="C14" s="434"/>
      <c r="D14" s="434"/>
      <c r="E14" s="164" t="s">
        <v>375</v>
      </c>
      <c r="F14" s="232" t="s">
        <v>365</v>
      </c>
      <c r="G14" s="233" t="s">
        <v>376</v>
      </c>
      <c r="H14" s="234">
        <v>12</v>
      </c>
      <c r="I14" s="226">
        <f>3/12</f>
        <v>0.25</v>
      </c>
      <c r="J14" s="222"/>
      <c r="K14" s="227">
        <v>43497</v>
      </c>
      <c r="L14" s="228">
        <v>43861</v>
      </c>
      <c r="M14" s="231" t="s">
        <v>564</v>
      </c>
    </row>
    <row r="15" spans="1:13" ht="93.75" customHeight="1">
      <c r="B15" s="522"/>
      <c r="C15" s="434"/>
      <c r="D15" s="434"/>
      <c r="E15" s="525" t="s">
        <v>359</v>
      </c>
      <c r="F15" s="235" t="s">
        <v>377</v>
      </c>
      <c r="G15" s="279" t="s">
        <v>378</v>
      </c>
      <c r="H15" s="236">
        <v>1</v>
      </c>
      <c r="I15" s="57" t="s">
        <v>444</v>
      </c>
      <c r="J15" s="222"/>
      <c r="K15" s="229">
        <v>43739</v>
      </c>
      <c r="L15" s="230">
        <v>43799</v>
      </c>
      <c r="M15" s="231" t="s">
        <v>379</v>
      </c>
    </row>
    <row r="16" spans="1:13" ht="93.75" customHeight="1">
      <c r="B16" s="522"/>
      <c r="C16" s="434"/>
      <c r="D16" s="434"/>
      <c r="E16" s="525"/>
      <c r="F16" s="237" t="s">
        <v>565</v>
      </c>
      <c r="G16" s="233" t="s">
        <v>380</v>
      </c>
      <c r="H16" s="234">
        <v>12</v>
      </c>
      <c r="I16" s="226">
        <f>3/12</f>
        <v>0.25</v>
      </c>
      <c r="J16" s="222"/>
      <c r="K16" s="227">
        <v>43497</v>
      </c>
      <c r="L16" s="228">
        <v>43861</v>
      </c>
      <c r="M16" s="231" t="s">
        <v>379</v>
      </c>
    </row>
    <row r="17" spans="2:13" ht="42" customHeight="1">
      <c r="B17" s="522"/>
      <c r="C17" s="434"/>
      <c r="D17" s="434"/>
      <c r="E17" s="526" t="s">
        <v>362</v>
      </c>
      <c r="F17" s="426" t="s">
        <v>382</v>
      </c>
      <c r="G17" s="233" t="s">
        <v>594</v>
      </c>
      <c r="H17" s="151">
        <v>1</v>
      </c>
      <c r="I17" s="151">
        <f>7/7</f>
        <v>1</v>
      </c>
      <c r="J17" s="223"/>
      <c r="K17" s="227">
        <v>43466</v>
      </c>
      <c r="L17" s="228">
        <v>43830</v>
      </c>
      <c r="M17" s="231" t="s">
        <v>389</v>
      </c>
    </row>
    <row r="18" spans="2:13" ht="93.75" customHeight="1">
      <c r="B18" s="522"/>
      <c r="C18" s="434"/>
      <c r="D18" s="434"/>
      <c r="E18" s="527"/>
      <c r="F18" s="428"/>
      <c r="G18" s="233" t="s">
        <v>595</v>
      </c>
      <c r="H18" s="151">
        <v>1</v>
      </c>
      <c r="I18" s="151" t="s">
        <v>456</v>
      </c>
      <c r="J18" s="223"/>
      <c r="K18" s="227">
        <v>43647</v>
      </c>
      <c r="L18" s="228">
        <v>43708</v>
      </c>
      <c r="M18" s="243" t="s">
        <v>389</v>
      </c>
    </row>
    <row r="19" spans="2:13" ht="93.75" customHeight="1">
      <c r="B19" s="522"/>
      <c r="C19" s="434"/>
      <c r="D19" s="434"/>
      <c r="E19" s="527"/>
      <c r="F19" s="233" t="s">
        <v>383</v>
      </c>
      <c r="G19" s="233" t="s">
        <v>566</v>
      </c>
      <c r="H19" s="239">
        <v>1</v>
      </c>
      <c r="I19" s="151">
        <f>179/202</f>
        <v>0.88613861386138615</v>
      </c>
      <c r="J19" s="223"/>
      <c r="K19" s="227">
        <v>43466</v>
      </c>
      <c r="L19" s="228">
        <v>43830</v>
      </c>
      <c r="M19" s="231" t="s">
        <v>389</v>
      </c>
    </row>
    <row r="20" spans="2:13" ht="93.75" customHeight="1">
      <c r="B20" s="522"/>
      <c r="C20" s="434"/>
      <c r="D20" s="434"/>
      <c r="E20" s="527"/>
      <c r="F20" s="165" t="s">
        <v>567</v>
      </c>
      <c r="G20" s="233" t="s">
        <v>620</v>
      </c>
      <c r="H20" s="238">
        <v>12</v>
      </c>
      <c r="I20" s="151">
        <f t="shared" ref="I20:I21" si="0">3/12</f>
        <v>0.25</v>
      </c>
      <c r="J20" s="222"/>
      <c r="K20" s="227">
        <v>43466</v>
      </c>
      <c r="L20" s="228">
        <v>43830</v>
      </c>
      <c r="M20" s="231" t="s">
        <v>568</v>
      </c>
    </row>
    <row r="21" spans="2:13" ht="93.75" customHeight="1">
      <c r="B21" s="522"/>
      <c r="C21" s="434"/>
      <c r="D21" s="434"/>
      <c r="E21" s="527"/>
      <c r="F21" s="233" t="s">
        <v>569</v>
      </c>
      <c r="G21" s="233" t="s">
        <v>621</v>
      </c>
      <c r="H21" s="238">
        <v>12</v>
      </c>
      <c r="I21" s="151">
        <f t="shared" si="0"/>
        <v>0.25</v>
      </c>
      <c r="J21" s="222"/>
      <c r="K21" s="227">
        <v>43466</v>
      </c>
      <c r="L21" s="228">
        <v>43830</v>
      </c>
      <c r="M21" s="231" t="s">
        <v>568</v>
      </c>
    </row>
    <row r="22" spans="2:13" ht="93.75" customHeight="1">
      <c r="B22" s="522"/>
      <c r="C22" s="434"/>
      <c r="D22" s="434"/>
      <c r="E22" s="528"/>
      <c r="F22" s="233" t="s">
        <v>570</v>
      </c>
      <c r="G22" s="294" t="s">
        <v>622</v>
      </c>
      <c r="H22" s="238">
        <v>48</v>
      </c>
      <c r="I22" s="226">
        <f>12/48</f>
        <v>0.25</v>
      </c>
      <c r="J22" s="222"/>
      <c r="K22" s="227">
        <v>43466</v>
      </c>
      <c r="L22" s="228">
        <v>43830</v>
      </c>
      <c r="M22" s="231" t="s">
        <v>568</v>
      </c>
    </row>
    <row r="23" spans="2:13" ht="93.75" customHeight="1">
      <c r="B23" s="522"/>
      <c r="C23" s="434"/>
      <c r="D23" s="434"/>
      <c r="E23" s="231" t="s">
        <v>364</v>
      </c>
      <c r="F23" s="165" t="s">
        <v>385</v>
      </c>
      <c r="G23" s="295" t="s">
        <v>384</v>
      </c>
      <c r="H23" s="239">
        <v>1</v>
      </c>
      <c r="I23" s="226">
        <f>154/154</f>
        <v>1</v>
      </c>
      <c r="J23" s="222"/>
      <c r="K23" s="227">
        <v>43466</v>
      </c>
      <c r="L23" s="228">
        <v>43830</v>
      </c>
      <c r="M23" s="231" t="s">
        <v>390</v>
      </c>
    </row>
    <row r="24" spans="2:13" ht="93.75" customHeight="1">
      <c r="B24" s="522"/>
      <c r="C24" s="434"/>
      <c r="D24" s="434"/>
      <c r="E24" s="437" t="s">
        <v>363</v>
      </c>
      <c r="F24" s="165" t="s">
        <v>392</v>
      </c>
      <c r="G24" s="233" t="s">
        <v>386</v>
      </c>
      <c r="H24" s="238">
        <v>4</v>
      </c>
      <c r="I24" s="226">
        <f>1/4</f>
        <v>0.25</v>
      </c>
      <c r="J24" s="222"/>
      <c r="K24" s="227">
        <v>43466</v>
      </c>
      <c r="L24" s="228">
        <v>43830</v>
      </c>
      <c r="M24" s="231" t="s">
        <v>391</v>
      </c>
    </row>
    <row r="25" spans="2:13" ht="93.75" customHeight="1">
      <c r="B25" s="522"/>
      <c r="C25" s="434"/>
      <c r="D25" s="434"/>
      <c r="E25" s="529"/>
      <c r="F25" s="233" t="s">
        <v>571</v>
      </c>
      <c r="G25" s="226" t="s">
        <v>623</v>
      </c>
      <c r="H25" s="238">
        <v>12</v>
      </c>
      <c r="I25" s="226">
        <f>2/12</f>
        <v>0.16666666666666666</v>
      </c>
      <c r="J25" s="222"/>
      <c r="K25" s="227">
        <v>43466</v>
      </c>
      <c r="L25" s="228">
        <v>43830</v>
      </c>
      <c r="M25" s="231" t="s">
        <v>572</v>
      </c>
    </row>
    <row r="26" spans="2:13" ht="93.75" customHeight="1">
      <c r="B26" s="522"/>
      <c r="C26" s="434"/>
      <c r="D26" s="434"/>
      <c r="E26" s="529"/>
      <c r="F26" s="165" t="s">
        <v>573</v>
      </c>
      <c r="G26" s="233" t="s">
        <v>574</v>
      </c>
      <c r="H26" s="238">
        <v>2</v>
      </c>
      <c r="I26" s="226">
        <f>0/2</f>
        <v>0</v>
      </c>
      <c r="J26" s="222"/>
      <c r="K26" s="227">
        <v>43466</v>
      </c>
      <c r="L26" s="228">
        <v>43830</v>
      </c>
      <c r="M26" s="231" t="s">
        <v>575</v>
      </c>
    </row>
    <row r="27" spans="2:13" ht="93.75" customHeight="1">
      <c r="B27" s="522"/>
      <c r="C27" s="434"/>
      <c r="D27" s="434"/>
      <c r="E27" s="438"/>
      <c r="F27" s="165" t="s">
        <v>576</v>
      </c>
      <c r="G27" s="233" t="s">
        <v>577</v>
      </c>
      <c r="H27" s="239" t="s">
        <v>578</v>
      </c>
      <c r="I27" s="226">
        <v>0.74199999999999999</v>
      </c>
      <c r="J27" s="222"/>
      <c r="K27" s="227">
        <v>43466</v>
      </c>
      <c r="L27" s="228">
        <v>43830</v>
      </c>
      <c r="M27" s="231" t="s">
        <v>572</v>
      </c>
    </row>
    <row r="28" spans="2:13" ht="93.75" customHeight="1">
      <c r="B28" s="522"/>
      <c r="C28" s="434"/>
      <c r="D28" s="434"/>
      <c r="E28" s="224" t="s">
        <v>358</v>
      </c>
      <c r="F28" s="240" t="s">
        <v>139</v>
      </c>
      <c r="G28" s="233" t="s">
        <v>381</v>
      </c>
      <c r="H28" s="239">
        <v>0.7</v>
      </c>
      <c r="I28" s="325">
        <f>17.5/70</f>
        <v>0.25</v>
      </c>
      <c r="J28" s="223" t="s">
        <v>579</v>
      </c>
      <c r="K28" s="227">
        <v>43466</v>
      </c>
      <c r="L28" s="228">
        <v>43830</v>
      </c>
      <c r="M28" s="231" t="s">
        <v>580</v>
      </c>
    </row>
    <row r="29" spans="2:13" ht="93.75" customHeight="1">
      <c r="B29" s="522"/>
      <c r="C29" s="434"/>
      <c r="D29" s="434"/>
      <c r="E29" s="58" t="s">
        <v>581</v>
      </c>
      <c r="F29" s="240" t="s">
        <v>582</v>
      </c>
      <c r="G29" s="233" t="s">
        <v>583</v>
      </c>
      <c r="H29" s="238">
        <v>12</v>
      </c>
      <c r="I29" s="226">
        <f>3/12</f>
        <v>0.25</v>
      </c>
      <c r="J29" s="223"/>
      <c r="K29" s="227">
        <v>43466</v>
      </c>
      <c r="L29" s="228">
        <v>43830</v>
      </c>
      <c r="M29" s="231" t="s">
        <v>584</v>
      </c>
    </row>
    <row r="30" spans="2:13" ht="93.75" customHeight="1">
      <c r="B30" s="522"/>
      <c r="C30" s="434"/>
      <c r="D30" s="434"/>
      <c r="E30" s="530" t="s">
        <v>360</v>
      </c>
      <c r="F30" s="232" t="s">
        <v>387</v>
      </c>
      <c r="G30" s="233" t="s">
        <v>585</v>
      </c>
      <c r="H30" s="241">
        <v>6</v>
      </c>
      <c r="I30" s="226">
        <f>1/6</f>
        <v>0.16666666666666666</v>
      </c>
      <c r="J30" s="223"/>
      <c r="K30" s="227">
        <v>43466</v>
      </c>
      <c r="L30" s="228">
        <v>43830</v>
      </c>
      <c r="M30" s="231" t="s">
        <v>361</v>
      </c>
    </row>
    <row r="31" spans="2:13" ht="93.75" customHeight="1">
      <c r="B31" s="522"/>
      <c r="C31" s="434"/>
      <c r="D31" s="434"/>
      <c r="E31" s="531"/>
      <c r="F31" s="232" t="s">
        <v>388</v>
      </c>
      <c r="G31" s="233" t="s">
        <v>586</v>
      </c>
      <c r="H31" s="359">
        <v>4</v>
      </c>
      <c r="I31" s="226">
        <f>1/4</f>
        <v>0.25</v>
      </c>
      <c r="J31" s="222"/>
      <c r="K31" s="227">
        <v>43466</v>
      </c>
      <c r="L31" s="228">
        <v>43830</v>
      </c>
      <c r="M31" s="231" t="s">
        <v>361</v>
      </c>
    </row>
    <row r="32" spans="2:13" ht="93.75" customHeight="1">
      <c r="B32" s="522"/>
      <c r="C32" s="434"/>
      <c r="D32" s="434"/>
      <c r="E32" s="532" t="s">
        <v>587</v>
      </c>
      <c r="F32" s="232" t="s">
        <v>588</v>
      </c>
      <c r="G32" s="233" t="s">
        <v>589</v>
      </c>
      <c r="H32" s="381">
        <v>8</v>
      </c>
      <c r="I32" s="382" t="s">
        <v>456</v>
      </c>
      <c r="J32" s="380" t="s">
        <v>647</v>
      </c>
      <c r="K32" s="227">
        <v>43466</v>
      </c>
      <c r="L32" s="228">
        <v>43830</v>
      </c>
      <c r="M32" s="231" t="s">
        <v>564</v>
      </c>
    </row>
    <row r="33" spans="2:13" ht="93.75" customHeight="1">
      <c r="B33" s="522"/>
      <c r="C33" s="434"/>
      <c r="D33" s="434"/>
      <c r="E33" s="533"/>
      <c r="F33" s="240" t="s">
        <v>590</v>
      </c>
      <c r="G33" s="233" t="s">
        <v>591</v>
      </c>
      <c r="H33" s="234">
        <v>6</v>
      </c>
      <c r="I33" s="226">
        <f>1/6</f>
        <v>0.16666666666666666</v>
      </c>
      <c r="J33" s="222"/>
      <c r="K33" s="227">
        <v>43466</v>
      </c>
      <c r="L33" s="228">
        <v>43830</v>
      </c>
      <c r="M33" s="231" t="s">
        <v>361</v>
      </c>
    </row>
    <row r="34" spans="2:13" ht="200.25" customHeight="1">
      <c r="B34" s="319" t="s">
        <v>216</v>
      </c>
      <c r="C34" s="318" t="s">
        <v>109</v>
      </c>
      <c r="D34" s="224" t="s">
        <v>110</v>
      </c>
      <c r="E34" s="224" t="s">
        <v>168</v>
      </c>
      <c r="F34" s="317" t="s">
        <v>641</v>
      </c>
      <c r="G34" s="13" t="s">
        <v>169</v>
      </c>
      <c r="H34" s="239">
        <v>1</v>
      </c>
      <c r="I34" s="226">
        <f>1/12</f>
        <v>8.3333333333333329E-2</v>
      </c>
      <c r="J34" s="223"/>
      <c r="K34" s="227">
        <v>43466</v>
      </c>
      <c r="L34" s="228">
        <v>43830</v>
      </c>
      <c r="M34" s="360" t="s">
        <v>361</v>
      </c>
    </row>
    <row r="35" spans="2:13" ht="44.25" customHeight="1">
      <c r="I35" s="358">
        <f>AVERAGE(I13:I34)</f>
        <v>0.35323536564182734</v>
      </c>
    </row>
  </sheetData>
  <mergeCells count="29">
    <mergeCell ref="D1:K4"/>
    <mergeCell ref="A1:A12"/>
    <mergeCell ref="B5:L5"/>
    <mergeCell ref="B6:L6"/>
    <mergeCell ref="B7:G7"/>
    <mergeCell ref="B8:H8"/>
    <mergeCell ref="B9:L9"/>
    <mergeCell ref="B10:L10"/>
    <mergeCell ref="B1:C4"/>
    <mergeCell ref="G11:G12"/>
    <mergeCell ref="L11:L12"/>
    <mergeCell ref="M11:M12"/>
    <mergeCell ref="C13:C33"/>
    <mergeCell ref="D13:D33"/>
    <mergeCell ref="E15:E16"/>
    <mergeCell ref="E17:E22"/>
    <mergeCell ref="E24:E27"/>
    <mergeCell ref="E30:E31"/>
    <mergeCell ref="E32:E33"/>
    <mergeCell ref="C11:C12"/>
    <mergeCell ref="D11:D12"/>
    <mergeCell ref="E11:E12"/>
    <mergeCell ref="F11:F12"/>
    <mergeCell ref="B13:B33"/>
    <mergeCell ref="H11:H12"/>
    <mergeCell ref="J11:J12"/>
    <mergeCell ref="K11:K12"/>
    <mergeCell ref="B11:B12"/>
    <mergeCell ref="F17:F18"/>
  </mergeCells>
  <pageMargins left="1.3779527559055118" right="0.70866141732283472" top="0.74803149606299213" bottom="0.74803149606299213" header="0.31496062992125984" footer="0.31496062992125984"/>
  <pageSetup paperSize="5" scale="60" orientation="landscape" horizontalDpi="4294967293"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7"/>
  <sheetViews>
    <sheetView topLeftCell="D5" zoomScale="80" zoomScaleNormal="80" workbookViewId="0">
      <selection activeCell="J11" sqref="J11:J12"/>
    </sheetView>
  </sheetViews>
  <sheetFormatPr baseColWidth="10" defaultRowHeight="12"/>
  <cols>
    <col min="1" max="1" width="11.42578125" style="4"/>
    <col min="2" max="2" width="24.140625" style="4" customWidth="1"/>
    <col min="3" max="3" width="25.7109375" style="4" customWidth="1"/>
    <col min="4" max="4" width="25.85546875" style="4" customWidth="1"/>
    <col min="5" max="5" width="29.85546875" style="4" customWidth="1"/>
    <col min="6" max="6" width="46.28515625" style="4" customWidth="1"/>
    <col min="7" max="7" width="30.5703125" style="4" customWidth="1"/>
    <col min="8" max="8" width="10" style="4" customWidth="1"/>
    <col min="9" max="9" width="20.5703125" style="4" customWidth="1"/>
    <col min="10" max="10" width="29.85546875" style="4" customWidth="1"/>
    <col min="11" max="11" width="13.140625" style="4" customWidth="1"/>
    <col min="12" max="12" width="17.42578125" style="5" customWidth="1"/>
    <col min="13" max="13" width="21.140625" style="4" customWidth="1"/>
    <col min="14" max="253" width="11.42578125" style="4"/>
    <col min="254" max="254" width="14.42578125" style="4" customWidth="1"/>
    <col min="255" max="255" width="22.140625" style="4" customWidth="1"/>
    <col min="256" max="256" width="16.85546875" style="4" customWidth="1"/>
    <col min="257" max="257" width="22.7109375" style="4" customWidth="1"/>
    <col min="258" max="258" width="20.28515625" style="4" customWidth="1"/>
    <col min="259" max="259" width="22.42578125" style="4" customWidth="1"/>
    <col min="260" max="260" width="25.42578125" style="4" customWidth="1"/>
    <col min="261" max="261" width="10" style="4" customWidth="1"/>
    <col min="262" max="262" width="15.28515625" style="4" customWidth="1"/>
    <col min="263" max="267" width="0" style="4" hidden="1" customWidth="1"/>
    <col min="268" max="268" width="13.85546875" style="4" customWidth="1"/>
    <col min="269" max="269" width="20.42578125" style="4" customWidth="1"/>
    <col min="270" max="509" width="11.42578125" style="4"/>
    <col min="510" max="510" width="14.42578125" style="4" customWidth="1"/>
    <col min="511" max="511" width="22.140625" style="4" customWidth="1"/>
    <col min="512" max="512" width="16.85546875" style="4" customWidth="1"/>
    <col min="513" max="513" width="22.7109375" style="4" customWidth="1"/>
    <col min="514" max="514" width="20.28515625" style="4" customWidth="1"/>
    <col min="515" max="515" width="22.42578125" style="4" customWidth="1"/>
    <col min="516" max="516" width="25.42578125" style="4" customWidth="1"/>
    <col min="517" max="517" width="10" style="4" customWidth="1"/>
    <col min="518" max="518" width="15.28515625" style="4" customWidth="1"/>
    <col min="519" max="523" width="0" style="4" hidden="1" customWidth="1"/>
    <col min="524" max="524" width="13.85546875" style="4" customWidth="1"/>
    <col min="525" max="525" width="20.42578125" style="4" customWidth="1"/>
    <col min="526" max="765" width="11.42578125" style="4"/>
    <col min="766" max="766" width="14.42578125" style="4" customWidth="1"/>
    <col min="767" max="767" width="22.140625" style="4" customWidth="1"/>
    <col min="768" max="768" width="16.85546875" style="4" customWidth="1"/>
    <col min="769" max="769" width="22.7109375" style="4" customWidth="1"/>
    <col min="770" max="770" width="20.28515625" style="4" customWidth="1"/>
    <col min="771" max="771" width="22.42578125" style="4" customWidth="1"/>
    <col min="772" max="772" width="25.42578125" style="4" customWidth="1"/>
    <col min="773" max="773" width="10" style="4" customWidth="1"/>
    <col min="774" max="774" width="15.28515625" style="4" customWidth="1"/>
    <col min="775" max="779" width="0" style="4" hidden="1" customWidth="1"/>
    <col min="780" max="780" width="13.85546875" style="4" customWidth="1"/>
    <col min="781" max="781" width="20.42578125" style="4" customWidth="1"/>
    <col min="782" max="1021" width="11.42578125" style="4"/>
    <col min="1022" max="1022" width="14.42578125" style="4" customWidth="1"/>
    <col min="1023" max="1023" width="22.140625" style="4" customWidth="1"/>
    <col min="1024" max="1024" width="16.85546875" style="4" customWidth="1"/>
    <col min="1025" max="1025" width="22.7109375" style="4" customWidth="1"/>
    <col min="1026" max="1026" width="20.28515625" style="4" customWidth="1"/>
    <col min="1027" max="1027" width="22.42578125" style="4" customWidth="1"/>
    <col min="1028" max="1028" width="25.42578125" style="4" customWidth="1"/>
    <col min="1029" max="1029" width="10" style="4" customWidth="1"/>
    <col min="1030" max="1030" width="15.28515625" style="4" customWidth="1"/>
    <col min="1031" max="1035" width="0" style="4" hidden="1" customWidth="1"/>
    <col min="1036" max="1036" width="13.85546875" style="4" customWidth="1"/>
    <col min="1037" max="1037" width="20.42578125" style="4" customWidth="1"/>
    <col min="1038" max="1277" width="11.42578125" style="4"/>
    <col min="1278" max="1278" width="14.42578125" style="4" customWidth="1"/>
    <col min="1279" max="1279" width="22.140625" style="4" customWidth="1"/>
    <col min="1280" max="1280" width="16.85546875" style="4" customWidth="1"/>
    <col min="1281" max="1281" width="22.7109375" style="4" customWidth="1"/>
    <col min="1282" max="1282" width="20.28515625" style="4" customWidth="1"/>
    <col min="1283" max="1283" width="22.42578125" style="4" customWidth="1"/>
    <col min="1284" max="1284" width="25.42578125" style="4" customWidth="1"/>
    <col min="1285" max="1285" width="10" style="4" customWidth="1"/>
    <col min="1286" max="1286" width="15.28515625" style="4" customWidth="1"/>
    <col min="1287" max="1291" width="0" style="4" hidden="1" customWidth="1"/>
    <col min="1292" max="1292" width="13.85546875" style="4" customWidth="1"/>
    <col min="1293" max="1293" width="20.42578125" style="4" customWidth="1"/>
    <col min="1294" max="1533" width="11.42578125" style="4"/>
    <col min="1534" max="1534" width="14.42578125" style="4" customWidth="1"/>
    <col min="1535" max="1535" width="22.140625" style="4" customWidth="1"/>
    <col min="1536" max="1536" width="16.85546875" style="4" customWidth="1"/>
    <col min="1537" max="1537" width="22.7109375" style="4" customWidth="1"/>
    <col min="1538" max="1538" width="20.28515625" style="4" customWidth="1"/>
    <col min="1539" max="1539" width="22.42578125" style="4" customWidth="1"/>
    <col min="1540" max="1540" width="25.42578125" style="4" customWidth="1"/>
    <col min="1541" max="1541" width="10" style="4" customWidth="1"/>
    <col min="1542" max="1542" width="15.28515625" style="4" customWidth="1"/>
    <col min="1543" max="1547" width="0" style="4" hidden="1" customWidth="1"/>
    <col min="1548" max="1548" width="13.85546875" style="4" customWidth="1"/>
    <col min="1549" max="1549" width="20.42578125" style="4" customWidth="1"/>
    <col min="1550" max="1789" width="11.42578125" style="4"/>
    <col min="1790" max="1790" width="14.42578125" style="4" customWidth="1"/>
    <col min="1791" max="1791" width="22.140625" style="4" customWidth="1"/>
    <col min="1792" max="1792" width="16.85546875" style="4" customWidth="1"/>
    <col min="1793" max="1793" width="22.7109375" style="4" customWidth="1"/>
    <col min="1794" max="1794" width="20.28515625" style="4" customWidth="1"/>
    <col min="1795" max="1795" width="22.42578125" style="4" customWidth="1"/>
    <col min="1796" max="1796" width="25.42578125" style="4" customWidth="1"/>
    <col min="1797" max="1797" width="10" style="4" customWidth="1"/>
    <col min="1798" max="1798" width="15.28515625" style="4" customWidth="1"/>
    <col min="1799" max="1803" width="0" style="4" hidden="1" customWidth="1"/>
    <col min="1804" max="1804" width="13.85546875" style="4" customWidth="1"/>
    <col min="1805" max="1805" width="20.42578125" style="4" customWidth="1"/>
    <col min="1806" max="2045" width="11.42578125" style="4"/>
    <col min="2046" max="2046" width="14.42578125" style="4" customWidth="1"/>
    <col min="2047" max="2047" width="22.140625" style="4" customWidth="1"/>
    <col min="2048" max="2048" width="16.85546875" style="4" customWidth="1"/>
    <col min="2049" max="2049" width="22.7109375" style="4" customWidth="1"/>
    <col min="2050" max="2050" width="20.28515625" style="4" customWidth="1"/>
    <col min="2051" max="2051" width="22.42578125" style="4" customWidth="1"/>
    <col min="2052" max="2052" width="25.42578125" style="4" customWidth="1"/>
    <col min="2053" max="2053" width="10" style="4" customWidth="1"/>
    <col min="2054" max="2054" width="15.28515625" style="4" customWidth="1"/>
    <col min="2055" max="2059" width="0" style="4" hidden="1" customWidth="1"/>
    <col min="2060" max="2060" width="13.85546875" style="4" customWidth="1"/>
    <col min="2061" max="2061" width="20.42578125" style="4" customWidth="1"/>
    <col min="2062" max="2301" width="11.42578125" style="4"/>
    <col min="2302" max="2302" width="14.42578125" style="4" customWidth="1"/>
    <col min="2303" max="2303" width="22.140625" style="4" customWidth="1"/>
    <col min="2304" max="2304" width="16.85546875" style="4" customWidth="1"/>
    <col min="2305" max="2305" width="22.7109375" style="4" customWidth="1"/>
    <col min="2306" max="2306" width="20.28515625" style="4" customWidth="1"/>
    <col min="2307" max="2307" width="22.42578125" style="4" customWidth="1"/>
    <col min="2308" max="2308" width="25.42578125" style="4" customWidth="1"/>
    <col min="2309" max="2309" width="10" style="4" customWidth="1"/>
    <col min="2310" max="2310" width="15.28515625" style="4" customWidth="1"/>
    <col min="2311" max="2315" width="0" style="4" hidden="1" customWidth="1"/>
    <col min="2316" max="2316" width="13.85546875" style="4" customWidth="1"/>
    <col min="2317" max="2317" width="20.42578125" style="4" customWidth="1"/>
    <col min="2318" max="2557" width="11.42578125" style="4"/>
    <col min="2558" max="2558" width="14.42578125" style="4" customWidth="1"/>
    <col min="2559" max="2559" width="22.140625" style="4" customWidth="1"/>
    <col min="2560" max="2560" width="16.85546875" style="4" customWidth="1"/>
    <col min="2561" max="2561" width="22.7109375" style="4" customWidth="1"/>
    <col min="2562" max="2562" width="20.28515625" style="4" customWidth="1"/>
    <col min="2563" max="2563" width="22.42578125" style="4" customWidth="1"/>
    <col min="2564" max="2564" width="25.42578125" style="4" customWidth="1"/>
    <col min="2565" max="2565" width="10" style="4" customWidth="1"/>
    <col min="2566" max="2566" width="15.28515625" style="4" customWidth="1"/>
    <col min="2567" max="2571" width="0" style="4" hidden="1" customWidth="1"/>
    <col min="2572" max="2572" width="13.85546875" style="4" customWidth="1"/>
    <col min="2573" max="2573" width="20.42578125" style="4" customWidth="1"/>
    <col min="2574" max="2813" width="11.42578125" style="4"/>
    <col min="2814" max="2814" width="14.42578125" style="4" customWidth="1"/>
    <col min="2815" max="2815" width="22.140625" style="4" customWidth="1"/>
    <col min="2816" max="2816" width="16.85546875" style="4" customWidth="1"/>
    <col min="2817" max="2817" width="22.7109375" style="4" customWidth="1"/>
    <col min="2818" max="2818" width="20.28515625" style="4" customWidth="1"/>
    <col min="2819" max="2819" width="22.42578125" style="4" customWidth="1"/>
    <col min="2820" max="2820" width="25.42578125" style="4" customWidth="1"/>
    <col min="2821" max="2821" width="10" style="4" customWidth="1"/>
    <col min="2822" max="2822" width="15.28515625" style="4" customWidth="1"/>
    <col min="2823" max="2827" width="0" style="4" hidden="1" customWidth="1"/>
    <col min="2828" max="2828" width="13.85546875" style="4" customWidth="1"/>
    <col min="2829" max="2829" width="20.42578125" style="4" customWidth="1"/>
    <col min="2830" max="3069" width="11.42578125" style="4"/>
    <col min="3070" max="3070" width="14.42578125" style="4" customWidth="1"/>
    <col min="3071" max="3071" width="22.140625" style="4" customWidth="1"/>
    <col min="3072" max="3072" width="16.85546875" style="4" customWidth="1"/>
    <col min="3073" max="3073" width="22.7109375" style="4" customWidth="1"/>
    <col min="3074" max="3074" width="20.28515625" style="4" customWidth="1"/>
    <col min="3075" max="3075" width="22.42578125" style="4" customWidth="1"/>
    <col min="3076" max="3076" width="25.42578125" style="4" customWidth="1"/>
    <col min="3077" max="3077" width="10" style="4" customWidth="1"/>
    <col min="3078" max="3078" width="15.28515625" style="4" customWidth="1"/>
    <col min="3079" max="3083" width="0" style="4" hidden="1" customWidth="1"/>
    <col min="3084" max="3084" width="13.85546875" style="4" customWidth="1"/>
    <col min="3085" max="3085" width="20.42578125" style="4" customWidth="1"/>
    <col min="3086" max="3325" width="11.42578125" style="4"/>
    <col min="3326" max="3326" width="14.42578125" style="4" customWidth="1"/>
    <col min="3327" max="3327" width="22.140625" style="4" customWidth="1"/>
    <col min="3328" max="3328" width="16.85546875" style="4" customWidth="1"/>
    <col min="3329" max="3329" width="22.7109375" style="4" customWidth="1"/>
    <col min="3330" max="3330" width="20.28515625" style="4" customWidth="1"/>
    <col min="3331" max="3331" width="22.42578125" style="4" customWidth="1"/>
    <col min="3332" max="3332" width="25.42578125" style="4" customWidth="1"/>
    <col min="3333" max="3333" width="10" style="4" customWidth="1"/>
    <col min="3334" max="3334" width="15.28515625" style="4" customWidth="1"/>
    <col min="3335" max="3339" width="0" style="4" hidden="1" customWidth="1"/>
    <col min="3340" max="3340" width="13.85546875" style="4" customWidth="1"/>
    <col min="3341" max="3341" width="20.42578125" style="4" customWidth="1"/>
    <col min="3342" max="3581" width="11.42578125" style="4"/>
    <col min="3582" max="3582" width="14.42578125" style="4" customWidth="1"/>
    <col min="3583" max="3583" width="22.140625" style="4" customWidth="1"/>
    <col min="3584" max="3584" width="16.85546875" style="4" customWidth="1"/>
    <col min="3585" max="3585" width="22.7109375" style="4" customWidth="1"/>
    <col min="3586" max="3586" width="20.28515625" style="4" customWidth="1"/>
    <col min="3587" max="3587" width="22.42578125" style="4" customWidth="1"/>
    <col min="3588" max="3588" width="25.42578125" style="4" customWidth="1"/>
    <col min="3589" max="3589" width="10" style="4" customWidth="1"/>
    <col min="3590" max="3590" width="15.28515625" style="4" customWidth="1"/>
    <col min="3591" max="3595" width="0" style="4" hidden="1" customWidth="1"/>
    <col min="3596" max="3596" width="13.85546875" style="4" customWidth="1"/>
    <col min="3597" max="3597" width="20.42578125" style="4" customWidth="1"/>
    <col min="3598" max="3837" width="11.42578125" style="4"/>
    <col min="3838" max="3838" width="14.42578125" style="4" customWidth="1"/>
    <col min="3839" max="3839" width="22.140625" style="4" customWidth="1"/>
    <col min="3840" max="3840" width="16.85546875" style="4" customWidth="1"/>
    <col min="3841" max="3841" width="22.7109375" style="4" customWidth="1"/>
    <col min="3842" max="3842" width="20.28515625" style="4" customWidth="1"/>
    <col min="3843" max="3843" width="22.42578125" style="4" customWidth="1"/>
    <col min="3844" max="3844" width="25.42578125" style="4" customWidth="1"/>
    <col min="3845" max="3845" width="10" style="4" customWidth="1"/>
    <col min="3846" max="3846" width="15.28515625" style="4" customWidth="1"/>
    <col min="3847" max="3851" width="0" style="4" hidden="1" customWidth="1"/>
    <col min="3852" max="3852" width="13.85546875" style="4" customWidth="1"/>
    <col min="3853" max="3853" width="20.42578125" style="4" customWidth="1"/>
    <col min="3854" max="4093" width="11.42578125" style="4"/>
    <col min="4094" max="4094" width="14.42578125" style="4" customWidth="1"/>
    <col min="4095" max="4095" width="22.140625" style="4" customWidth="1"/>
    <col min="4096" max="4096" width="16.85546875" style="4" customWidth="1"/>
    <col min="4097" max="4097" width="22.7109375" style="4" customWidth="1"/>
    <col min="4098" max="4098" width="20.28515625" style="4" customWidth="1"/>
    <col min="4099" max="4099" width="22.42578125" style="4" customWidth="1"/>
    <col min="4100" max="4100" width="25.42578125" style="4" customWidth="1"/>
    <col min="4101" max="4101" width="10" style="4" customWidth="1"/>
    <col min="4102" max="4102" width="15.28515625" style="4" customWidth="1"/>
    <col min="4103" max="4107" width="0" style="4" hidden="1" customWidth="1"/>
    <col min="4108" max="4108" width="13.85546875" style="4" customWidth="1"/>
    <col min="4109" max="4109" width="20.42578125" style="4" customWidth="1"/>
    <col min="4110" max="4349" width="11.42578125" style="4"/>
    <col min="4350" max="4350" width="14.42578125" style="4" customWidth="1"/>
    <col min="4351" max="4351" width="22.140625" style="4" customWidth="1"/>
    <col min="4352" max="4352" width="16.85546875" style="4" customWidth="1"/>
    <col min="4353" max="4353" width="22.7109375" style="4" customWidth="1"/>
    <col min="4354" max="4354" width="20.28515625" style="4" customWidth="1"/>
    <col min="4355" max="4355" width="22.42578125" style="4" customWidth="1"/>
    <col min="4356" max="4356" width="25.42578125" style="4" customWidth="1"/>
    <col min="4357" max="4357" width="10" style="4" customWidth="1"/>
    <col min="4358" max="4358" width="15.28515625" style="4" customWidth="1"/>
    <col min="4359" max="4363" width="0" style="4" hidden="1" customWidth="1"/>
    <col min="4364" max="4364" width="13.85546875" style="4" customWidth="1"/>
    <col min="4365" max="4365" width="20.42578125" style="4" customWidth="1"/>
    <col min="4366" max="4605" width="11.42578125" style="4"/>
    <col min="4606" max="4606" width="14.42578125" style="4" customWidth="1"/>
    <col min="4607" max="4607" width="22.140625" style="4" customWidth="1"/>
    <col min="4608" max="4608" width="16.85546875" style="4" customWidth="1"/>
    <col min="4609" max="4609" width="22.7109375" style="4" customWidth="1"/>
    <col min="4610" max="4610" width="20.28515625" style="4" customWidth="1"/>
    <col min="4611" max="4611" width="22.42578125" style="4" customWidth="1"/>
    <col min="4612" max="4612" width="25.42578125" style="4" customWidth="1"/>
    <col min="4613" max="4613" width="10" style="4" customWidth="1"/>
    <col min="4614" max="4614" width="15.28515625" style="4" customWidth="1"/>
    <col min="4615" max="4619" width="0" style="4" hidden="1" customWidth="1"/>
    <col min="4620" max="4620" width="13.85546875" style="4" customWidth="1"/>
    <col min="4621" max="4621" width="20.42578125" style="4" customWidth="1"/>
    <col min="4622" max="4861" width="11.42578125" style="4"/>
    <col min="4862" max="4862" width="14.42578125" style="4" customWidth="1"/>
    <col min="4863" max="4863" width="22.140625" style="4" customWidth="1"/>
    <col min="4864" max="4864" width="16.85546875" style="4" customWidth="1"/>
    <col min="4865" max="4865" width="22.7109375" style="4" customWidth="1"/>
    <col min="4866" max="4866" width="20.28515625" style="4" customWidth="1"/>
    <col min="4867" max="4867" width="22.42578125" style="4" customWidth="1"/>
    <col min="4868" max="4868" width="25.42578125" style="4" customWidth="1"/>
    <col min="4869" max="4869" width="10" style="4" customWidth="1"/>
    <col min="4870" max="4870" width="15.28515625" style="4" customWidth="1"/>
    <col min="4871" max="4875" width="0" style="4" hidden="1" customWidth="1"/>
    <col min="4876" max="4876" width="13.85546875" style="4" customWidth="1"/>
    <col min="4877" max="4877" width="20.42578125" style="4" customWidth="1"/>
    <col min="4878" max="5117" width="11.42578125" style="4"/>
    <col min="5118" max="5118" width="14.42578125" style="4" customWidth="1"/>
    <col min="5119" max="5119" width="22.140625" style="4" customWidth="1"/>
    <col min="5120" max="5120" width="16.85546875" style="4" customWidth="1"/>
    <col min="5121" max="5121" width="22.7109375" style="4" customWidth="1"/>
    <col min="5122" max="5122" width="20.28515625" style="4" customWidth="1"/>
    <col min="5123" max="5123" width="22.42578125" style="4" customWidth="1"/>
    <col min="5124" max="5124" width="25.42578125" style="4" customWidth="1"/>
    <col min="5125" max="5125" width="10" style="4" customWidth="1"/>
    <col min="5126" max="5126" width="15.28515625" style="4" customWidth="1"/>
    <col min="5127" max="5131" width="0" style="4" hidden="1" customWidth="1"/>
    <col min="5132" max="5132" width="13.85546875" style="4" customWidth="1"/>
    <col min="5133" max="5133" width="20.42578125" style="4" customWidth="1"/>
    <col min="5134" max="5373" width="11.42578125" style="4"/>
    <col min="5374" max="5374" width="14.42578125" style="4" customWidth="1"/>
    <col min="5375" max="5375" width="22.140625" style="4" customWidth="1"/>
    <col min="5376" max="5376" width="16.85546875" style="4" customWidth="1"/>
    <col min="5377" max="5377" width="22.7109375" style="4" customWidth="1"/>
    <col min="5378" max="5378" width="20.28515625" style="4" customWidth="1"/>
    <col min="5379" max="5379" width="22.42578125" style="4" customWidth="1"/>
    <col min="5380" max="5380" width="25.42578125" style="4" customWidth="1"/>
    <col min="5381" max="5381" width="10" style="4" customWidth="1"/>
    <col min="5382" max="5382" width="15.28515625" style="4" customWidth="1"/>
    <col min="5383" max="5387" width="0" style="4" hidden="1" customWidth="1"/>
    <col min="5388" max="5388" width="13.85546875" style="4" customWidth="1"/>
    <col min="5389" max="5389" width="20.42578125" style="4" customWidth="1"/>
    <col min="5390" max="5629" width="11.42578125" style="4"/>
    <col min="5630" max="5630" width="14.42578125" style="4" customWidth="1"/>
    <col min="5631" max="5631" width="22.140625" style="4" customWidth="1"/>
    <col min="5632" max="5632" width="16.85546875" style="4" customWidth="1"/>
    <col min="5633" max="5633" width="22.7109375" style="4" customWidth="1"/>
    <col min="5634" max="5634" width="20.28515625" style="4" customWidth="1"/>
    <col min="5635" max="5635" width="22.42578125" style="4" customWidth="1"/>
    <col min="5636" max="5636" width="25.42578125" style="4" customWidth="1"/>
    <col min="5637" max="5637" width="10" style="4" customWidth="1"/>
    <col min="5638" max="5638" width="15.28515625" style="4" customWidth="1"/>
    <col min="5639" max="5643" width="0" style="4" hidden="1" customWidth="1"/>
    <col min="5644" max="5644" width="13.85546875" style="4" customWidth="1"/>
    <col min="5645" max="5645" width="20.42578125" style="4" customWidth="1"/>
    <col min="5646" max="5885" width="11.42578125" style="4"/>
    <col min="5886" max="5886" width="14.42578125" style="4" customWidth="1"/>
    <col min="5887" max="5887" width="22.140625" style="4" customWidth="1"/>
    <col min="5888" max="5888" width="16.85546875" style="4" customWidth="1"/>
    <col min="5889" max="5889" width="22.7109375" style="4" customWidth="1"/>
    <col min="5890" max="5890" width="20.28515625" style="4" customWidth="1"/>
    <col min="5891" max="5891" width="22.42578125" style="4" customWidth="1"/>
    <col min="5892" max="5892" width="25.42578125" style="4" customWidth="1"/>
    <col min="5893" max="5893" width="10" style="4" customWidth="1"/>
    <col min="5894" max="5894" width="15.28515625" style="4" customWidth="1"/>
    <col min="5895" max="5899" width="0" style="4" hidden="1" customWidth="1"/>
    <col min="5900" max="5900" width="13.85546875" style="4" customWidth="1"/>
    <col min="5901" max="5901" width="20.42578125" style="4" customWidth="1"/>
    <col min="5902" max="6141" width="11.42578125" style="4"/>
    <col min="6142" max="6142" width="14.42578125" style="4" customWidth="1"/>
    <col min="6143" max="6143" width="22.140625" style="4" customWidth="1"/>
    <col min="6144" max="6144" width="16.85546875" style="4" customWidth="1"/>
    <col min="6145" max="6145" width="22.7109375" style="4" customWidth="1"/>
    <col min="6146" max="6146" width="20.28515625" style="4" customWidth="1"/>
    <col min="6147" max="6147" width="22.42578125" style="4" customWidth="1"/>
    <col min="6148" max="6148" width="25.42578125" style="4" customWidth="1"/>
    <col min="6149" max="6149" width="10" style="4" customWidth="1"/>
    <col min="6150" max="6150" width="15.28515625" style="4" customWidth="1"/>
    <col min="6151" max="6155" width="0" style="4" hidden="1" customWidth="1"/>
    <col min="6156" max="6156" width="13.85546875" style="4" customWidth="1"/>
    <col min="6157" max="6157" width="20.42578125" style="4" customWidth="1"/>
    <col min="6158" max="6397" width="11.42578125" style="4"/>
    <col min="6398" max="6398" width="14.42578125" style="4" customWidth="1"/>
    <col min="6399" max="6399" width="22.140625" style="4" customWidth="1"/>
    <col min="6400" max="6400" width="16.85546875" style="4" customWidth="1"/>
    <col min="6401" max="6401" width="22.7109375" style="4" customWidth="1"/>
    <col min="6402" max="6402" width="20.28515625" style="4" customWidth="1"/>
    <col min="6403" max="6403" width="22.42578125" style="4" customWidth="1"/>
    <col min="6404" max="6404" width="25.42578125" style="4" customWidth="1"/>
    <col min="6405" max="6405" width="10" style="4" customWidth="1"/>
    <col min="6406" max="6406" width="15.28515625" style="4" customWidth="1"/>
    <col min="6407" max="6411" width="0" style="4" hidden="1" customWidth="1"/>
    <col min="6412" max="6412" width="13.85546875" style="4" customWidth="1"/>
    <col min="6413" max="6413" width="20.42578125" style="4" customWidth="1"/>
    <col min="6414" max="6653" width="11.42578125" style="4"/>
    <col min="6654" max="6654" width="14.42578125" style="4" customWidth="1"/>
    <col min="6655" max="6655" width="22.140625" style="4" customWidth="1"/>
    <col min="6656" max="6656" width="16.85546875" style="4" customWidth="1"/>
    <col min="6657" max="6657" width="22.7109375" style="4" customWidth="1"/>
    <col min="6658" max="6658" width="20.28515625" style="4" customWidth="1"/>
    <col min="6659" max="6659" width="22.42578125" style="4" customWidth="1"/>
    <col min="6660" max="6660" width="25.42578125" style="4" customWidth="1"/>
    <col min="6661" max="6661" width="10" style="4" customWidth="1"/>
    <col min="6662" max="6662" width="15.28515625" style="4" customWidth="1"/>
    <col min="6663" max="6667" width="0" style="4" hidden="1" customWidth="1"/>
    <col min="6668" max="6668" width="13.85546875" style="4" customWidth="1"/>
    <col min="6669" max="6669" width="20.42578125" style="4" customWidth="1"/>
    <col min="6670" max="6909" width="11.42578125" style="4"/>
    <col min="6910" max="6910" width="14.42578125" style="4" customWidth="1"/>
    <col min="6911" max="6911" width="22.140625" style="4" customWidth="1"/>
    <col min="6912" max="6912" width="16.85546875" style="4" customWidth="1"/>
    <col min="6913" max="6913" width="22.7109375" style="4" customWidth="1"/>
    <col min="6914" max="6914" width="20.28515625" style="4" customWidth="1"/>
    <col min="6915" max="6915" width="22.42578125" style="4" customWidth="1"/>
    <col min="6916" max="6916" width="25.42578125" style="4" customWidth="1"/>
    <col min="6917" max="6917" width="10" style="4" customWidth="1"/>
    <col min="6918" max="6918" width="15.28515625" style="4" customWidth="1"/>
    <col min="6919" max="6923" width="0" style="4" hidden="1" customWidth="1"/>
    <col min="6924" max="6924" width="13.85546875" style="4" customWidth="1"/>
    <col min="6925" max="6925" width="20.42578125" style="4" customWidth="1"/>
    <col min="6926" max="7165" width="11.42578125" style="4"/>
    <col min="7166" max="7166" width="14.42578125" style="4" customWidth="1"/>
    <col min="7167" max="7167" width="22.140625" style="4" customWidth="1"/>
    <col min="7168" max="7168" width="16.85546875" style="4" customWidth="1"/>
    <col min="7169" max="7169" width="22.7109375" style="4" customWidth="1"/>
    <col min="7170" max="7170" width="20.28515625" style="4" customWidth="1"/>
    <col min="7171" max="7171" width="22.42578125" style="4" customWidth="1"/>
    <col min="7172" max="7172" width="25.42578125" style="4" customWidth="1"/>
    <col min="7173" max="7173" width="10" style="4" customWidth="1"/>
    <col min="7174" max="7174" width="15.28515625" style="4" customWidth="1"/>
    <col min="7175" max="7179" width="0" style="4" hidden="1" customWidth="1"/>
    <col min="7180" max="7180" width="13.85546875" style="4" customWidth="1"/>
    <col min="7181" max="7181" width="20.42578125" style="4" customWidth="1"/>
    <col min="7182" max="7421" width="11.42578125" style="4"/>
    <col min="7422" max="7422" width="14.42578125" style="4" customWidth="1"/>
    <col min="7423" max="7423" width="22.140625" style="4" customWidth="1"/>
    <col min="7424" max="7424" width="16.85546875" style="4" customWidth="1"/>
    <col min="7425" max="7425" width="22.7109375" style="4" customWidth="1"/>
    <col min="7426" max="7426" width="20.28515625" style="4" customWidth="1"/>
    <col min="7427" max="7427" width="22.42578125" style="4" customWidth="1"/>
    <col min="7428" max="7428" width="25.42578125" style="4" customWidth="1"/>
    <col min="7429" max="7429" width="10" style="4" customWidth="1"/>
    <col min="7430" max="7430" width="15.28515625" style="4" customWidth="1"/>
    <col min="7431" max="7435" width="0" style="4" hidden="1" customWidth="1"/>
    <col min="7436" max="7436" width="13.85546875" style="4" customWidth="1"/>
    <col min="7437" max="7437" width="20.42578125" style="4" customWidth="1"/>
    <col min="7438" max="7677" width="11.42578125" style="4"/>
    <col min="7678" max="7678" width="14.42578125" style="4" customWidth="1"/>
    <col min="7679" max="7679" width="22.140625" style="4" customWidth="1"/>
    <col min="7680" max="7680" width="16.85546875" style="4" customWidth="1"/>
    <col min="7681" max="7681" width="22.7109375" style="4" customWidth="1"/>
    <col min="7682" max="7682" width="20.28515625" style="4" customWidth="1"/>
    <col min="7683" max="7683" width="22.42578125" style="4" customWidth="1"/>
    <col min="7684" max="7684" width="25.42578125" style="4" customWidth="1"/>
    <col min="7685" max="7685" width="10" style="4" customWidth="1"/>
    <col min="7686" max="7686" width="15.28515625" style="4" customWidth="1"/>
    <col min="7687" max="7691" width="0" style="4" hidden="1" customWidth="1"/>
    <col min="7692" max="7692" width="13.85546875" style="4" customWidth="1"/>
    <col min="7693" max="7693" width="20.42578125" style="4" customWidth="1"/>
    <col min="7694" max="7933" width="11.42578125" style="4"/>
    <col min="7934" max="7934" width="14.42578125" style="4" customWidth="1"/>
    <col min="7935" max="7935" width="22.140625" style="4" customWidth="1"/>
    <col min="7936" max="7936" width="16.85546875" style="4" customWidth="1"/>
    <col min="7937" max="7937" width="22.7109375" style="4" customWidth="1"/>
    <col min="7938" max="7938" width="20.28515625" style="4" customWidth="1"/>
    <col min="7939" max="7939" width="22.42578125" style="4" customWidth="1"/>
    <col min="7940" max="7940" width="25.42578125" style="4" customWidth="1"/>
    <col min="7941" max="7941" width="10" style="4" customWidth="1"/>
    <col min="7942" max="7942" width="15.28515625" style="4" customWidth="1"/>
    <col min="7943" max="7947" width="0" style="4" hidden="1" customWidth="1"/>
    <col min="7948" max="7948" width="13.85546875" style="4" customWidth="1"/>
    <col min="7949" max="7949" width="20.42578125" style="4" customWidth="1"/>
    <col min="7950" max="8189" width="11.42578125" style="4"/>
    <col min="8190" max="8190" width="14.42578125" style="4" customWidth="1"/>
    <col min="8191" max="8191" width="22.140625" style="4" customWidth="1"/>
    <col min="8192" max="8192" width="16.85546875" style="4" customWidth="1"/>
    <col min="8193" max="8193" width="22.7109375" style="4" customWidth="1"/>
    <col min="8194" max="8194" width="20.28515625" style="4" customWidth="1"/>
    <col min="8195" max="8195" width="22.42578125" style="4" customWidth="1"/>
    <col min="8196" max="8196" width="25.42578125" style="4" customWidth="1"/>
    <col min="8197" max="8197" width="10" style="4" customWidth="1"/>
    <col min="8198" max="8198" width="15.28515625" style="4" customWidth="1"/>
    <col min="8199" max="8203" width="0" style="4" hidden="1" customWidth="1"/>
    <col min="8204" max="8204" width="13.85546875" style="4" customWidth="1"/>
    <col min="8205" max="8205" width="20.42578125" style="4" customWidth="1"/>
    <col min="8206" max="8445" width="11.42578125" style="4"/>
    <col min="8446" max="8446" width="14.42578125" style="4" customWidth="1"/>
    <col min="8447" max="8447" width="22.140625" style="4" customWidth="1"/>
    <col min="8448" max="8448" width="16.85546875" style="4" customWidth="1"/>
    <col min="8449" max="8449" width="22.7109375" style="4" customWidth="1"/>
    <col min="8450" max="8450" width="20.28515625" style="4" customWidth="1"/>
    <col min="8451" max="8451" width="22.42578125" style="4" customWidth="1"/>
    <col min="8452" max="8452" width="25.42578125" style="4" customWidth="1"/>
    <col min="8453" max="8453" width="10" style="4" customWidth="1"/>
    <col min="8454" max="8454" width="15.28515625" style="4" customWidth="1"/>
    <col min="8455" max="8459" width="0" style="4" hidden="1" customWidth="1"/>
    <col min="8460" max="8460" width="13.85546875" style="4" customWidth="1"/>
    <col min="8461" max="8461" width="20.42578125" style="4" customWidth="1"/>
    <col min="8462" max="8701" width="11.42578125" style="4"/>
    <col min="8702" max="8702" width="14.42578125" style="4" customWidth="1"/>
    <col min="8703" max="8703" width="22.140625" style="4" customWidth="1"/>
    <col min="8704" max="8704" width="16.85546875" style="4" customWidth="1"/>
    <col min="8705" max="8705" width="22.7109375" style="4" customWidth="1"/>
    <col min="8706" max="8706" width="20.28515625" style="4" customWidth="1"/>
    <col min="8707" max="8707" width="22.42578125" style="4" customWidth="1"/>
    <col min="8708" max="8708" width="25.42578125" style="4" customWidth="1"/>
    <col min="8709" max="8709" width="10" style="4" customWidth="1"/>
    <col min="8710" max="8710" width="15.28515625" style="4" customWidth="1"/>
    <col min="8711" max="8715" width="0" style="4" hidden="1" customWidth="1"/>
    <col min="8716" max="8716" width="13.85546875" style="4" customWidth="1"/>
    <col min="8717" max="8717" width="20.42578125" style="4" customWidth="1"/>
    <col min="8718" max="8957" width="11.42578125" style="4"/>
    <col min="8958" max="8958" width="14.42578125" style="4" customWidth="1"/>
    <col min="8959" max="8959" width="22.140625" style="4" customWidth="1"/>
    <col min="8960" max="8960" width="16.85546875" style="4" customWidth="1"/>
    <col min="8961" max="8961" width="22.7109375" style="4" customWidth="1"/>
    <col min="8962" max="8962" width="20.28515625" style="4" customWidth="1"/>
    <col min="8963" max="8963" width="22.42578125" style="4" customWidth="1"/>
    <col min="8964" max="8964" width="25.42578125" style="4" customWidth="1"/>
    <col min="8965" max="8965" width="10" style="4" customWidth="1"/>
    <col min="8966" max="8966" width="15.28515625" style="4" customWidth="1"/>
    <col min="8967" max="8971" width="0" style="4" hidden="1" customWidth="1"/>
    <col min="8972" max="8972" width="13.85546875" style="4" customWidth="1"/>
    <col min="8973" max="8973" width="20.42578125" style="4" customWidth="1"/>
    <col min="8974" max="9213" width="11.42578125" style="4"/>
    <col min="9214" max="9214" width="14.42578125" style="4" customWidth="1"/>
    <col min="9215" max="9215" width="22.140625" style="4" customWidth="1"/>
    <col min="9216" max="9216" width="16.85546875" style="4" customWidth="1"/>
    <col min="9217" max="9217" width="22.7109375" style="4" customWidth="1"/>
    <col min="9218" max="9218" width="20.28515625" style="4" customWidth="1"/>
    <col min="9219" max="9219" width="22.42578125" style="4" customWidth="1"/>
    <col min="9220" max="9220" width="25.42578125" style="4" customWidth="1"/>
    <col min="9221" max="9221" width="10" style="4" customWidth="1"/>
    <col min="9222" max="9222" width="15.28515625" style="4" customWidth="1"/>
    <col min="9223" max="9227" width="0" style="4" hidden="1" customWidth="1"/>
    <col min="9228" max="9228" width="13.85546875" style="4" customWidth="1"/>
    <col min="9229" max="9229" width="20.42578125" style="4" customWidth="1"/>
    <col min="9230" max="9469" width="11.42578125" style="4"/>
    <col min="9470" max="9470" width="14.42578125" style="4" customWidth="1"/>
    <col min="9471" max="9471" width="22.140625" style="4" customWidth="1"/>
    <col min="9472" max="9472" width="16.85546875" style="4" customWidth="1"/>
    <col min="9473" max="9473" width="22.7109375" style="4" customWidth="1"/>
    <col min="9474" max="9474" width="20.28515625" style="4" customWidth="1"/>
    <col min="9475" max="9475" width="22.42578125" style="4" customWidth="1"/>
    <col min="9476" max="9476" width="25.42578125" style="4" customWidth="1"/>
    <col min="9477" max="9477" width="10" style="4" customWidth="1"/>
    <col min="9478" max="9478" width="15.28515625" style="4" customWidth="1"/>
    <col min="9479" max="9483" width="0" style="4" hidden="1" customWidth="1"/>
    <col min="9484" max="9484" width="13.85546875" style="4" customWidth="1"/>
    <col min="9485" max="9485" width="20.42578125" style="4" customWidth="1"/>
    <col min="9486" max="9725" width="11.42578125" style="4"/>
    <col min="9726" max="9726" width="14.42578125" style="4" customWidth="1"/>
    <col min="9727" max="9727" width="22.140625" style="4" customWidth="1"/>
    <col min="9728" max="9728" width="16.85546875" style="4" customWidth="1"/>
    <col min="9729" max="9729" width="22.7109375" style="4" customWidth="1"/>
    <col min="9730" max="9730" width="20.28515625" style="4" customWidth="1"/>
    <col min="9731" max="9731" width="22.42578125" style="4" customWidth="1"/>
    <col min="9732" max="9732" width="25.42578125" style="4" customWidth="1"/>
    <col min="9733" max="9733" width="10" style="4" customWidth="1"/>
    <col min="9734" max="9734" width="15.28515625" style="4" customWidth="1"/>
    <col min="9735" max="9739" width="0" style="4" hidden="1" customWidth="1"/>
    <col min="9740" max="9740" width="13.85546875" style="4" customWidth="1"/>
    <col min="9741" max="9741" width="20.42578125" style="4" customWidth="1"/>
    <col min="9742" max="9981" width="11.42578125" style="4"/>
    <col min="9982" max="9982" width="14.42578125" style="4" customWidth="1"/>
    <col min="9983" max="9983" width="22.140625" style="4" customWidth="1"/>
    <col min="9984" max="9984" width="16.85546875" style="4" customWidth="1"/>
    <col min="9985" max="9985" width="22.7109375" style="4" customWidth="1"/>
    <col min="9986" max="9986" width="20.28515625" style="4" customWidth="1"/>
    <col min="9987" max="9987" width="22.42578125" style="4" customWidth="1"/>
    <col min="9988" max="9988" width="25.42578125" style="4" customWidth="1"/>
    <col min="9989" max="9989" width="10" style="4" customWidth="1"/>
    <col min="9990" max="9990" width="15.28515625" style="4" customWidth="1"/>
    <col min="9991" max="9995" width="0" style="4" hidden="1" customWidth="1"/>
    <col min="9996" max="9996" width="13.85546875" style="4" customWidth="1"/>
    <col min="9997" max="9997" width="20.42578125" style="4" customWidth="1"/>
    <col min="9998" max="10237" width="11.42578125" style="4"/>
    <col min="10238" max="10238" width="14.42578125" style="4" customWidth="1"/>
    <col min="10239" max="10239" width="22.140625" style="4" customWidth="1"/>
    <col min="10240" max="10240" width="16.85546875" style="4" customWidth="1"/>
    <col min="10241" max="10241" width="22.7109375" style="4" customWidth="1"/>
    <col min="10242" max="10242" width="20.28515625" style="4" customWidth="1"/>
    <col min="10243" max="10243" width="22.42578125" style="4" customWidth="1"/>
    <col min="10244" max="10244" width="25.42578125" style="4" customWidth="1"/>
    <col min="10245" max="10245" width="10" style="4" customWidth="1"/>
    <col min="10246" max="10246" width="15.28515625" style="4" customWidth="1"/>
    <col min="10247" max="10251" width="0" style="4" hidden="1" customWidth="1"/>
    <col min="10252" max="10252" width="13.85546875" style="4" customWidth="1"/>
    <col min="10253" max="10253" width="20.42578125" style="4" customWidth="1"/>
    <col min="10254" max="10493" width="11.42578125" style="4"/>
    <col min="10494" max="10494" width="14.42578125" style="4" customWidth="1"/>
    <col min="10495" max="10495" width="22.140625" style="4" customWidth="1"/>
    <col min="10496" max="10496" width="16.85546875" style="4" customWidth="1"/>
    <col min="10497" max="10497" width="22.7109375" style="4" customWidth="1"/>
    <col min="10498" max="10498" width="20.28515625" style="4" customWidth="1"/>
    <col min="10499" max="10499" width="22.42578125" style="4" customWidth="1"/>
    <col min="10500" max="10500" width="25.42578125" style="4" customWidth="1"/>
    <col min="10501" max="10501" width="10" style="4" customWidth="1"/>
    <col min="10502" max="10502" width="15.28515625" style="4" customWidth="1"/>
    <col min="10503" max="10507" width="0" style="4" hidden="1" customWidth="1"/>
    <col min="10508" max="10508" width="13.85546875" style="4" customWidth="1"/>
    <col min="10509" max="10509" width="20.42578125" style="4" customWidth="1"/>
    <col min="10510" max="10749" width="11.42578125" style="4"/>
    <col min="10750" max="10750" width="14.42578125" style="4" customWidth="1"/>
    <col min="10751" max="10751" width="22.140625" style="4" customWidth="1"/>
    <col min="10752" max="10752" width="16.85546875" style="4" customWidth="1"/>
    <col min="10753" max="10753" width="22.7109375" style="4" customWidth="1"/>
    <col min="10754" max="10754" width="20.28515625" style="4" customWidth="1"/>
    <col min="10755" max="10755" width="22.42578125" style="4" customWidth="1"/>
    <col min="10756" max="10756" width="25.42578125" style="4" customWidth="1"/>
    <col min="10757" max="10757" width="10" style="4" customWidth="1"/>
    <col min="10758" max="10758" width="15.28515625" style="4" customWidth="1"/>
    <col min="10759" max="10763" width="0" style="4" hidden="1" customWidth="1"/>
    <col min="10764" max="10764" width="13.85546875" style="4" customWidth="1"/>
    <col min="10765" max="10765" width="20.42578125" style="4" customWidth="1"/>
    <col min="10766" max="11005" width="11.42578125" style="4"/>
    <col min="11006" max="11006" width="14.42578125" style="4" customWidth="1"/>
    <col min="11007" max="11007" width="22.140625" style="4" customWidth="1"/>
    <col min="11008" max="11008" width="16.85546875" style="4" customWidth="1"/>
    <col min="11009" max="11009" width="22.7109375" style="4" customWidth="1"/>
    <col min="11010" max="11010" width="20.28515625" style="4" customWidth="1"/>
    <col min="11011" max="11011" width="22.42578125" style="4" customWidth="1"/>
    <col min="11012" max="11012" width="25.42578125" style="4" customWidth="1"/>
    <col min="11013" max="11013" width="10" style="4" customWidth="1"/>
    <col min="11014" max="11014" width="15.28515625" style="4" customWidth="1"/>
    <col min="11015" max="11019" width="0" style="4" hidden="1" customWidth="1"/>
    <col min="11020" max="11020" width="13.85546875" style="4" customWidth="1"/>
    <col min="11021" max="11021" width="20.42578125" style="4" customWidth="1"/>
    <col min="11022" max="11261" width="11.42578125" style="4"/>
    <col min="11262" max="11262" width="14.42578125" style="4" customWidth="1"/>
    <col min="11263" max="11263" width="22.140625" style="4" customWidth="1"/>
    <col min="11264" max="11264" width="16.85546875" style="4" customWidth="1"/>
    <col min="11265" max="11265" width="22.7109375" style="4" customWidth="1"/>
    <col min="11266" max="11266" width="20.28515625" style="4" customWidth="1"/>
    <col min="11267" max="11267" width="22.42578125" style="4" customWidth="1"/>
    <col min="11268" max="11268" width="25.42578125" style="4" customWidth="1"/>
    <col min="11269" max="11269" width="10" style="4" customWidth="1"/>
    <col min="11270" max="11270" width="15.28515625" style="4" customWidth="1"/>
    <col min="11271" max="11275" width="0" style="4" hidden="1" customWidth="1"/>
    <col min="11276" max="11276" width="13.85546875" style="4" customWidth="1"/>
    <col min="11277" max="11277" width="20.42578125" style="4" customWidth="1"/>
    <col min="11278" max="11517" width="11.42578125" style="4"/>
    <col min="11518" max="11518" width="14.42578125" style="4" customWidth="1"/>
    <col min="11519" max="11519" width="22.140625" style="4" customWidth="1"/>
    <col min="11520" max="11520" width="16.85546875" style="4" customWidth="1"/>
    <col min="11521" max="11521" width="22.7109375" style="4" customWidth="1"/>
    <col min="11522" max="11522" width="20.28515625" style="4" customWidth="1"/>
    <col min="11523" max="11523" width="22.42578125" style="4" customWidth="1"/>
    <col min="11524" max="11524" width="25.42578125" style="4" customWidth="1"/>
    <col min="11525" max="11525" width="10" style="4" customWidth="1"/>
    <col min="11526" max="11526" width="15.28515625" style="4" customWidth="1"/>
    <col min="11527" max="11531" width="0" style="4" hidden="1" customWidth="1"/>
    <col min="11532" max="11532" width="13.85546875" style="4" customWidth="1"/>
    <col min="11533" max="11533" width="20.42578125" style="4" customWidth="1"/>
    <col min="11534" max="11773" width="11.42578125" style="4"/>
    <col min="11774" max="11774" width="14.42578125" style="4" customWidth="1"/>
    <col min="11775" max="11775" width="22.140625" style="4" customWidth="1"/>
    <col min="11776" max="11776" width="16.85546875" style="4" customWidth="1"/>
    <col min="11777" max="11777" width="22.7109375" style="4" customWidth="1"/>
    <col min="11778" max="11778" width="20.28515625" style="4" customWidth="1"/>
    <col min="11779" max="11779" width="22.42578125" style="4" customWidth="1"/>
    <col min="11780" max="11780" width="25.42578125" style="4" customWidth="1"/>
    <col min="11781" max="11781" width="10" style="4" customWidth="1"/>
    <col min="11782" max="11782" width="15.28515625" style="4" customWidth="1"/>
    <col min="11783" max="11787" width="0" style="4" hidden="1" customWidth="1"/>
    <col min="11788" max="11788" width="13.85546875" style="4" customWidth="1"/>
    <col min="11789" max="11789" width="20.42578125" style="4" customWidth="1"/>
    <col min="11790" max="12029" width="11.42578125" style="4"/>
    <col min="12030" max="12030" width="14.42578125" style="4" customWidth="1"/>
    <col min="12031" max="12031" width="22.140625" style="4" customWidth="1"/>
    <col min="12032" max="12032" width="16.85546875" style="4" customWidth="1"/>
    <col min="12033" max="12033" width="22.7109375" style="4" customWidth="1"/>
    <col min="12034" max="12034" width="20.28515625" style="4" customWidth="1"/>
    <col min="12035" max="12035" width="22.42578125" style="4" customWidth="1"/>
    <col min="12036" max="12036" width="25.42578125" style="4" customWidth="1"/>
    <col min="12037" max="12037" width="10" style="4" customWidth="1"/>
    <col min="12038" max="12038" width="15.28515625" style="4" customWidth="1"/>
    <col min="12039" max="12043" width="0" style="4" hidden="1" customWidth="1"/>
    <col min="12044" max="12044" width="13.85546875" style="4" customWidth="1"/>
    <col min="12045" max="12045" width="20.42578125" style="4" customWidth="1"/>
    <col min="12046" max="12285" width="11.42578125" style="4"/>
    <col min="12286" max="12286" width="14.42578125" style="4" customWidth="1"/>
    <col min="12287" max="12287" width="22.140625" style="4" customWidth="1"/>
    <col min="12288" max="12288" width="16.85546875" style="4" customWidth="1"/>
    <col min="12289" max="12289" width="22.7109375" style="4" customWidth="1"/>
    <col min="12290" max="12290" width="20.28515625" style="4" customWidth="1"/>
    <col min="12291" max="12291" width="22.42578125" style="4" customWidth="1"/>
    <col min="12292" max="12292" width="25.42578125" style="4" customWidth="1"/>
    <col min="12293" max="12293" width="10" style="4" customWidth="1"/>
    <col min="12294" max="12294" width="15.28515625" style="4" customWidth="1"/>
    <col min="12295" max="12299" width="0" style="4" hidden="1" customWidth="1"/>
    <col min="12300" max="12300" width="13.85546875" style="4" customWidth="1"/>
    <col min="12301" max="12301" width="20.42578125" style="4" customWidth="1"/>
    <col min="12302" max="12541" width="11.42578125" style="4"/>
    <col min="12542" max="12542" width="14.42578125" style="4" customWidth="1"/>
    <col min="12543" max="12543" width="22.140625" style="4" customWidth="1"/>
    <col min="12544" max="12544" width="16.85546875" style="4" customWidth="1"/>
    <col min="12545" max="12545" width="22.7109375" style="4" customWidth="1"/>
    <col min="12546" max="12546" width="20.28515625" style="4" customWidth="1"/>
    <col min="12547" max="12547" width="22.42578125" style="4" customWidth="1"/>
    <col min="12548" max="12548" width="25.42578125" style="4" customWidth="1"/>
    <col min="12549" max="12549" width="10" style="4" customWidth="1"/>
    <col min="12550" max="12550" width="15.28515625" style="4" customWidth="1"/>
    <col min="12551" max="12555" width="0" style="4" hidden="1" customWidth="1"/>
    <col min="12556" max="12556" width="13.85546875" style="4" customWidth="1"/>
    <col min="12557" max="12557" width="20.42578125" style="4" customWidth="1"/>
    <col min="12558" max="12797" width="11.42578125" style="4"/>
    <col min="12798" max="12798" width="14.42578125" style="4" customWidth="1"/>
    <col min="12799" max="12799" width="22.140625" style="4" customWidth="1"/>
    <col min="12800" max="12800" width="16.85546875" style="4" customWidth="1"/>
    <col min="12801" max="12801" width="22.7109375" style="4" customWidth="1"/>
    <col min="12802" max="12802" width="20.28515625" style="4" customWidth="1"/>
    <col min="12803" max="12803" width="22.42578125" style="4" customWidth="1"/>
    <col min="12804" max="12804" width="25.42578125" style="4" customWidth="1"/>
    <col min="12805" max="12805" width="10" style="4" customWidth="1"/>
    <col min="12806" max="12806" width="15.28515625" style="4" customWidth="1"/>
    <col min="12807" max="12811" width="0" style="4" hidden="1" customWidth="1"/>
    <col min="12812" max="12812" width="13.85546875" style="4" customWidth="1"/>
    <col min="12813" max="12813" width="20.42578125" style="4" customWidth="1"/>
    <col min="12814" max="13053" width="11.42578125" style="4"/>
    <col min="13054" max="13054" width="14.42578125" style="4" customWidth="1"/>
    <col min="13055" max="13055" width="22.140625" style="4" customWidth="1"/>
    <col min="13056" max="13056" width="16.85546875" style="4" customWidth="1"/>
    <col min="13057" max="13057" width="22.7109375" style="4" customWidth="1"/>
    <col min="13058" max="13058" width="20.28515625" style="4" customWidth="1"/>
    <col min="13059" max="13059" width="22.42578125" style="4" customWidth="1"/>
    <col min="13060" max="13060" width="25.42578125" style="4" customWidth="1"/>
    <col min="13061" max="13061" width="10" style="4" customWidth="1"/>
    <col min="13062" max="13062" width="15.28515625" style="4" customWidth="1"/>
    <col min="13063" max="13067" width="0" style="4" hidden="1" customWidth="1"/>
    <col min="13068" max="13068" width="13.85546875" style="4" customWidth="1"/>
    <col min="13069" max="13069" width="20.42578125" style="4" customWidth="1"/>
    <col min="13070" max="13309" width="11.42578125" style="4"/>
    <col min="13310" max="13310" width="14.42578125" style="4" customWidth="1"/>
    <col min="13311" max="13311" width="22.140625" style="4" customWidth="1"/>
    <col min="13312" max="13312" width="16.85546875" style="4" customWidth="1"/>
    <col min="13313" max="13313" width="22.7109375" style="4" customWidth="1"/>
    <col min="13314" max="13314" width="20.28515625" style="4" customWidth="1"/>
    <col min="13315" max="13315" width="22.42578125" style="4" customWidth="1"/>
    <col min="13316" max="13316" width="25.42578125" style="4" customWidth="1"/>
    <col min="13317" max="13317" width="10" style="4" customWidth="1"/>
    <col min="13318" max="13318" width="15.28515625" style="4" customWidth="1"/>
    <col min="13319" max="13323" width="0" style="4" hidden="1" customWidth="1"/>
    <col min="13324" max="13324" width="13.85546875" style="4" customWidth="1"/>
    <col min="13325" max="13325" width="20.42578125" style="4" customWidth="1"/>
    <col min="13326" max="13565" width="11.42578125" style="4"/>
    <col min="13566" max="13566" width="14.42578125" style="4" customWidth="1"/>
    <col min="13567" max="13567" width="22.140625" style="4" customWidth="1"/>
    <col min="13568" max="13568" width="16.85546875" style="4" customWidth="1"/>
    <col min="13569" max="13569" width="22.7109375" style="4" customWidth="1"/>
    <col min="13570" max="13570" width="20.28515625" style="4" customWidth="1"/>
    <col min="13571" max="13571" width="22.42578125" style="4" customWidth="1"/>
    <col min="13572" max="13572" width="25.42578125" style="4" customWidth="1"/>
    <col min="13573" max="13573" width="10" style="4" customWidth="1"/>
    <col min="13574" max="13574" width="15.28515625" style="4" customWidth="1"/>
    <col min="13575" max="13579" width="0" style="4" hidden="1" customWidth="1"/>
    <col min="13580" max="13580" width="13.85546875" style="4" customWidth="1"/>
    <col min="13581" max="13581" width="20.42578125" style="4" customWidth="1"/>
    <col min="13582" max="13821" width="11.42578125" style="4"/>
    <col min="13822" max="13822" width="14.42578125" style="4" customWidth="1"/>
    <col min="13823" max="13823" width="22.140625" style="4" customWidth="1"/>
    <col min="13824" max="13824" width="16.85546875" style="4" customWidth="1"/>
    <col min="13825" max="13825" width="22.7109375" style="4" customWidth="1"/>
    <col min="13826" max="13826" width="20.28515625" style="4" customWidth="1"/>
    <col min="13827" max="13827" width="22.42578125" style="4" customWidth="1"/>
    <col min="13828" max="13828" width="25.42578125" style="4" customWidth="1"/>
    <col min="13829" max="13829" width="10" style="4" customWidth="1"/>
    <col min="13830" max="13830" width="15.28515625" style="4" customWidth="1"/>
    <col min="13831" max="13835" width="0" style="4" hidden="1" customWidth="1"/>
    <col min="13836" max="13836" width="13.85546875" style="4" customWidth="1"/>
    <col min="13837" max="13837" width="20.42578125" style="4" customWidth="1"/>
    <col min="13838" max="14077" width="11.42578125" style="4"/>
    <col min="14078" max="14078" width="14.42578125" style="4" customWidth="1"/>
    <col min="14079" max="14079" width="22.140625" style="4" customWidth="1"/>
    <col min="14080" max="14080" width="16.85546875" style="4" customWidth="1"/>
    <col min="14081" max="14081" width="22.7109375" style="4" customWidth="1"/>
    <col min="14082" max="14082" width="20.28515625" style="4" customWidth="1"/>
    <col min="14083" max="14083" width="22.42578125" style="4" customWidth="1"/>
    <col min="14084" max="14084" width="25.42578125" style="4" customWidth="1"/>
    <col min="14085" max="14085" width="10" style="4" customWidth="1"/>
    <col min="14086" max="14086" width="15.28515625" style="4" customWidth="1"/>
    <col min="14087" max="14091" width="0" style="4" hidden="1" customWidth="1"/>
    <col min="14092" max="14092" width="13.85546875" style="4" customWidth="1"/>
    <col min="14093" max="14093" width="20.42578125" style="4" customWidth="1"/>
    <col min="14094" max="14333" width="11.42578125" style="4"/>
    <col min="14334" max="14334" width="14.42578125" style="4" customWidth="1"/>
    <col min="14335" max="14335" width="22.140625" style="4" customWidth="1"/>
    <col min="14336" max="14336" width="16.85546875" style="4" customWidth="1"/>
    <col min="14337" max="14337" width="22.7109375" style="4" customWidth="1"/>
    <col min="14338" max="14338" width="20.28515625" style="4" customWidth="1"/>
    <col min="14339" max="14339" width="22.42578125" style="4" customWidth="1"/>
    <col min="14340" max="14340" width="25.42578125" style="4" customWidth="1"/>
    <col min="14341" max="14341" width="10" style="4" customWidth="1"/>
    <col min="14342" max="14342" width="15.28515625" style="4" customWidth="1"/>
    <col min="14343" max="14347" width="0" style="4" hidden="1" customWidth="1"/>
    <col min="14348" max="14348" width="13.85546875" style="4" customWidth="1"/>
    <col min="14349" max="14349" width="20.42578125" style="4" customWidth="1"/>
    <col min="14350" max="14589" width="11.42578125" style="4"/>
    <col min="14590" max="14590" width="14.42578125" style="4" customWidth="1"/>
    <col min="14591" max="14591" width="22.140625" style="4" customWidth="1"/>
    <col min="14592" max="14592" width="16.85546875" style="4" customWidth="1"/>
    <col min="14593" max="14593" width="22.7109375" style="4" customWidth="1"/>
    <col min="14594" max="14594" width="20.28515625" style="4" customWidth="1"/>
    <col min="14595" max="14595" width="22.42578125" style="4" customWidth="1"/>
    <col min="14596" max="14596" width="25.42578125" style="4" customWidth="1"/>
    <col min="14597" max="14597" width="10" style="4" customWidth="1"/>
    <col min="14598" max="14598" width="15.28515625" style="4" customWidth="1"/>
    <col min="14599" max="14603" width="0" style="4" hidden="1" customWidth="1"/>
    <col min="14604" max="14604" width="13.85546875" style="4" customWidth="1"/>
    <col min="14605" max="14605" width="20.42578125" style="4" customWidth="1"/>
    <col min="14606" max="14845" width="11.42578125" style="4"/>
    <col min="14846" max="14846" width="14.42578125" style="4" customWidth="1"/>
    <col min="14847" max="14847" width="22.140625" style="4" customWidth="1"/>
    <col min="14848" max="14848" width="16.85546875" style="4" customWidth="1"/>
    <col min="14849" max="14849" width="22.7109375" style="4" customWidth="1"/>
    <col min="14850" max="14850" width="20.28515625" style="4" customWidth="1"/>
    <col min="14851" max="14851" width="22.42578125" style="4" customWidth="1"/>
    <col min="14852" max="14852" width="25.42578125" style="4" customWidth="1"/>
    <col min="14853" max="14853" width="10" style="4" customWidth="1"/>
    <col min="14854" max="14854" width="15.28515625" style="4" customWidth="1"/>
    <col min="14855" max="14859" width="0" style="4" hidden="1" customWidth="1"/>
    <col min="14860" max="14860" width="13.85546875" style="4" customWidth="1"/>
    <col min="14861" max="14861" width="20.42578125" style="4" customWidth="1"/>
    <col min="14862" max="15101" width="11.42578125" style="4"/>
    <col min="15102" max="15102" width="14.42578125" style="4" customWidth="1"/>
    <col min="15103" max="15103" width="22.140625" style="4" customWidth="1"/>
    <col min="15104" max="15104" width="16.85546875" style="4" customWidth="1"/>
    <col min="15105" max="15105" width="22.7109375" style="4" customWidth="1"/>
    <col min="15106" max="15106" width="20.28515625" style="4" customWidth="1"/>
    <col min="15107" max="15107" width="22.42578125" style="4" customWidth="1"/>
    <col min="15108" max="15108" width="25.42578125" style="4" customWidth="1"/>
    <col min="15109" max="15109" width="10" style="4" customWidth="1"/>
    <col min="15110" max="15110" width="15.28515625" style="4" customWidth="1"/>
    <col min="15111" max="15115" width="0" style="4" hidden="1" customWidth="1"/>
    <col min="15116" max="15116" width="13.85546875" style="4" customWidth="1"/>
    <col min="15117" max="15117" width="20.42578125" style="4" customWidth="1"/>
    <col min="15118" max="15357" width="11.42578125" style="4"/>
    <col min="15358" max="15358" width="14.42578125" style="4" customWidth="1"/>
    <col min="15359" max="15359" width="22.140625" style="4" customWidth="1"/>
    <col min="15360" max="15360" width="16.85546875" style="4" customWidth="1"/>
    <col min="15361" max="15361" width="22.7109375" style="4" customWidth="1"/>
    <col min="15362" max="15362" width="20.28515625" style="4" customWidth="1"/>
    <col min="15363" max="15363" width="22.42578125" style="4" customWidth="1"/>
    <col min="15364" max="15364" width="25.42578125" style="4" customWidth="1"/>
    <col min="15365" max="15365" width="10" style="4" customWidth="1"/>
    <col min="15366" max="15366" width="15.28515625" style="4" customWidth="1"/>
    <col min="15367" max="15371" width="0" style="4" hidden="1" customWidth="1"/>
    <col min="15372" max="15372" width="13.85546875" style="4" customWidth="1"/>
    <col min="15373" max="15373" width="20.42578125" style="4" customWidth="1"/>
    <col min="15374" max="15613" width="11.42578125" style="4"/>
    <col min="15614" max="15614" width="14.42578125" style="4" customWidth="1"/>
    <col min="15615" max="15615" width="22.140625" style="4" customWidth="1"/>
    <col min="15616" max="15616" width="16.85546875" style="4" customWidth="1"/>
    <col min="15617" max="15617" width="22.7109375" style="4" customWidth="1"/>
    <col min="15618" max="15618" width="20.28515625" style="4" customWidth="1"/>
    <col min="15619" max="15619" width="22.42578125" style="4" customWidth="1"/>
    <col min="15620" max="15620" width="25.42578125" style="4" customWidth="1"/>
    <col min="15621" max="15621" width="10" style="4" customWidth="1"/>
    <col min="15622" max="15622" width="15.28515625" style="4" customWidth="1"/>
    <col min="15623" max="15627" width="0" style="4" hidden="1" customWidth="1"/>
    <col min="15628" max="15628" width="13.85546875" style="4" customWidth="1"/>
    <col min="15629" max="15629" width="20.42578125" style="4" customWidth="1"/>
    <col min="15630" max="15869" width="11.42578125" style="4"/>
    <col min="15870" max="15870" width="14.42578125" style="4" customWidth="1"/>
    <col min="15871" max="15871" width="22.140625" style="4" customWidth="1"/>
    <col min="15872" max="15872" width="16.85546875" style="4" customWidth="1"/>
    <col min="15873" max="15873" width="22.7109375" style="4" customWidth="1"/>
    <col min="15874" max="15874" width="20.28515625" style="4" customWidth="1"/>
    <col min="15875" max="15875" width="22.42578125" style="4" customWidth="1"/>
    <col min="15876" max="15876" width="25.42578125" style="4" customWidth="1"/>
    <col min="15877" max="15877" width="10" style="4" customWidth="1"/>
    <col min="15878" max="15878" width="15.28515625" style="4" customWidth="1"/>
    <col min="15879" max="15883" width="0" style="4" hidden="1" customWidth="1"/>
    <col min="15884" max="15884" width="13.85546875" style="4" customWidth="1"/>
    <col min="15885" max="15885" width="20.42578125" style="4" customWidth="1"/>
    <col min="15886" max="16125" width="11.42578125" style="4"/>
    <col min="16126" max="16126" width="14.42578125" style="4" customWidth="1"/>
    <col min="16127" max="16127" width="22.140625" style="4" customWidth="1"/>
    <col min="16128" max="16128" width="16.85546875" style="4" customWidth="1"/>
    <col min="16129" max="16129" width="22.7109375" style="4" customWidth="1"/>
    <col min="16130" max="16130" width="20.28515625" style="4" customWidth="1"/>
    <col min="16131" max="16131" width="22.42578125" style="4" customWidth="1"/>
    <col min="16132" max="16132" width="25.42578125" style="4" customWidth="1"/>
    <col min="16133" max="16133" width="10" style="4" customWidth="1"/>
    <col min="16134" max="16134" width="15.28515625" style="4" customWidth="1"/>
    <col min="16135" max="16139" width="0" style="4" hidden="1" customWidth="1"/>
    <col min="16140" max="16140" width="13.85546875" style="4" customWidth="1"/>
    <col min="16141" max="16141" width="20.42578125" style="4" customWidth="1"/>
    <col min="16142" max="16384" width="11.42578125" style="4"/>
  </cols>
  <sheetData>
    <row r="1" spans="1:13" s="1" customFormat="1" ht="21.75" customHeight="1">
      <c r="A1" s="400"/>
      <c r="B1" s="439"/>
      <c r="C1" s="440"/>
      <c r="D1" s="446" t="s">
        <v>20</v>
      </c>
      <c r="E1" s="447"/>
      <c r="F1" s="447"/>
      <c r="G1" s="447"/>
      <c r="H1" s="447"/>
      <c r="I1" s="447"/>
      <c r="J1" s="447"/>
      <c r="K1" s="447"/>
      <c r="L1" s="448"/>
      <c r="M1" s="6" t="s">
        <v>0</v>
      </c>
    </row>
    <row r="2" spans="1:13" s="1" customFormat="1" ht="21.75" customHeight="1">
      <c r="A2" s="400"/>
      <c r="B2" s="441"/>
      <c r="C2" s="442"/>
      <c r="D2" s="449"/>
      <c r="E2" s="475"/>
      <c r="F2" s="475"/>
      <c r="G2" s="475"/>
      <c r="H2" s="475"/>
      <c r="I2" s="475"/>
      <c r="J2" s="475"/>
      <c r="K2" s="475"/>
      <c r="L2" s="450"/>
      <c r="M2" s="51" t="s">
        <v>254</v>
      </c>
    </row>
    <row r="3" spans="1:13" s="1" customFormat="1" ht="21.75" customHeight="1">
      <c r="A3" s="400"/>
      <c r="B3" s="441"/>
      <c r="C3" s="442"/>
      <c r="D3" s="449"/>
      <c r="E3" s="475"/>
      <c r="F3" s="475"/>
      <c r="G3" s="475"/>
      <c r="H3" s="475"/>
      <c r="I3" s="475"/>
      <c r="J3" s="475"/>
      <c r="K3" s="475"/>
      <c r="L3" s="450"/>
      <c r="M3" s="6" t="s">
        <v>255</v>
      </c>
    </row>
    <row r="4" spans="1:13" s="1" customFormat="1" ht="21.75" customHeight="1">
      <c r="A4" s="400"/>
      <c r="B4" s="443"/>
      <c r="C4" s="444"/>
      <c r="D4" s="451"/>
      <c r="E4" s="452"/>
      <c r="F4" s="452"/>
      <c r="G4" s="452"/>
      <c r="H4" s="452"/>
      <c r="I4" s="452"/>
      <c r="J4" s="452"/>
      <c r="K4" s="452"/>
      <c r="L4" s="453"/>
      <c r="M4" s="6" t="s">
        <v>1</v>
      </c>
    </row>
    <row r="5" spans="1:13" s="1" customFormat="1" ht="28.5" customHeight="1">
      <c r="A5" s="400"/>
      <c r="B5" s="476"/>
      <c r="C5" s="476"/>
      <c r="D5" s="476"/>
      <c r="E5" s="476"/>
      <c r="F5" s="476"/>
      <c r="G5" s="476"/>
      <c r="H5" s="476"/>
      <c r="I5" s="476"/>
      <c r="J5" s="476"/>
      <c r="K5" s="476"/>
      <c r="L5" s="476"/>
      <c r="M5" s="476"/>
    </row>
    <row r="6" spans="1:13" s="2" customFormat="1" ht="28.5" customHeight="1">
      <c r="A6" s="400"/>
      <c r="B6" s="477" t="s">
        <v>2</v>
      </c>
      <c r="C6" s="477"/>
      <c r="D6" s="477"/>
      <c r="E6" s="477"/>
      <c r="F6" s="477"/>
      <c r="G6" s="477"/>
      <c r="H6" s="477"/>
      <c r="I6" s="477"/>
      <c r="J6" s="477"/>
      <c r="K6" s="477"/>
      <c r="L6" s="477"/>
      <c r="M6" s="477"/>
    </row>
    <row r="7" spans="1:13" s="2" customFormat="1" ht="28.5" customHeight="1">
      <c r="A7" s="400"/>
      <c r="B7" s="477" t="s">
        <v>8</v>
      </c>
      <c r="C7" s="477"/>
      <c r="D7" s="477"/>
      <c r="E7" s="477"/>
      <c r="F7" s="477"/>
      <c r="G7" s="477"/>
      <c r="H7" s="8"/>
      <c r="I7" s="156"/>
      <c r="J7" s="156"/>
      <c r="K7" s="8"/>
      <c r="L7" s="8"/>
      <c r="M7" s="8"/>
    </row>
    <row r="8" spans="1:13" s="2" customFormat="1" ht="28.5" customHeight="1">
      <c r="A8" s="400"/>
      <c r="B8" s="477" t="s">
        <v>3</v>
      </c>
      <c r="C8" s="477"/>
      <c r="D8" s="477"/>
      <c r="E8" s="477"/>
      <c r="F8" s="477"/>
      <c r="G8" s="477"/>
      <c r="H8" s="477"/>
      <c r="I8" s="156"/>
      <c r="J8" s="156"/>
      <c r="K8" s="8"/>
      <c r="L8" s="8"/>
      <c r="M8" s="8"/>
    </row>
    <row r="9" spans="1:13" s="1" customFormat="1" ht="28.5" customHeight="1">
      <c r="A9" s="400"/>
      <c r="B9" s="408" t="s">
        <v>394</v>
      </c>
      <c r="C9" s="408"/>
      <c r="D9" s="408"/>
      <c r="E9" s="408"/>
      <c r="F9" s="408"/>
      <c r="G9" s="408"/>
      <c r="H9" s="408"/>
      <c r="I9" s="408"/>
      <c r="J9" s="408"/>
      <c r="K9" s="408"/>
      <c r="L9" s="408"/>
      <c r="M9" s="408"/>
    </row>
    <row r="10" spans="1:13" s="1" customFormat="1" ht="28.5" customHeight="1" thickBot="1">
      <c r="A10" s="400"/>
      <c r="B10" s="476"/>
      <c r="C10" s="476"/>
      <c r="D10" s="476"/>
      <c r="E10" s="476"/>
      <c r="F10" s="476"/>
      <c r="G10" s="476"/>
      <c r="H10" s="476"/>
      <c r="I10" s="476"/>
      <c r="J10" s="476"/>
      <c r="K10" s="476"/>
      <c r="L10" s="476"/>
      <c r="M10" s="476"/>
    </row>
    <row r="11" spans="1:13" s="1" customFormat="1" ht="28.5" customHeight="1" thickBot="1">
      <c r="A11" s="400"/>
      <c r="B11" s="409" t="s">
        <v>62</v>
      </c>
      <c r="C11" s="455" t="s">
        <v>63</v>
      </c>
      <c r="D11" s="411" t="s">
        <v>4</v>
      </c>
      <c r="E11" s="411" t="s">
        <v>599</v>
      </c>
      <c r="F11" s="411" t="s">
        <v>5</v>
      </c>
      <c r="G11" s="411" t="s">
        <v>14</v>
      </c>
      <c r="H11" s="411" t="s">
        <v>6</v>
      </c>
      <c r="I11" s="394" t="s">
        <v>447</v>
      </c>
      <c r="J11" s="411" t="s">
        <v>448</v>
      </c>
      <c r="K11" s="416" t="s">
        <v>12</v>
      </c>
      <c r="L11" s="418" t="s">
        <v>13</v>
      </c>
      <c r="M11" s="421" t="s">
        <v>11</v>
      </c>
    </row>
    <row r="12" spans="1:13" s="3" customFormat="1" ht="53.25" customHeight="1">
      <c r="A12" s="400"/>
      <c r="B12" s="454"/>
      <c r="C12" s="456"/>
      <c r="D12" s="413"/>
      <c r="E12" s="413"/>
      <c r="F12" s="413"/>
      <c r="G12" s="413"/>
      <c r="H12" s="413"/>
      <c r="I12" s="251" t="s">
        <v>449</v>
      </c>
      <c r="J12" s="413"/>
      <c r="K12" s="417"/>
      <c r="L12" s="419"/>
      <c r="M12" s="445"/>
    </row>
    <row r="13" spans="1:13" s="7" customFormat="1" ht="57" customHeight="1">
      <c r="A13" s="400"/>
      <c r="B13" s="434" t="s">
        <v>115</v>
      </c>
      <c r="C13" s="434" t="s">
        <v>116</v>
      </c>
      <c r="D13" s="434"/>
      <c r="E13" s="534" t="s">
        <v>342</v>
      </c>
      <c r="F13" s="28" t="s">
        <v>42</v>
      </c>
      <c r="G13" s="280" t="s">
        <v>625</v>
      </c>
      <c r="H13" s="56" t="s">
        <v>435</v>
      </c>
      <c r="I13" s="201">
        <f>37/37</f>
        <v>1</v>
      </c>
      <c r="J13" s="56" t="s">
        <v>543</v>
      </c>
      <c r="K13" s="227">
        <v>43466</v>
      </c>
      <c r="L13" s="227">
        <v>43830</v>
      </c>
      <c r="M13" s="14" t="s">
        <v>521</v>
      </c>
    </row>
    <row r="14" spans="1:13" s="7" customFormat="1" ht="100.5" customHeight="1">
      <c r="A14" s="400"/>
      <c r="B14" s="434"/>
      <c r="C14" s="434"/>
      <c r="D14" s="434"/>
      <c r="E14" s="534"/>
      <c r="F14" s="28" t="s">
        <v>436</v>
      </c>
      <c r="G14" s="280" t="s">
        <v>349</v>
      </c>
      <c r="H14" s="200">
        <v>1</v>
      </c>
      <c r="I14" s="208">
        <f>1/1</f>
        <v>1</v>
      </c>
      <c r="J14" s="56"/>
      <c r="K14" s="229">
        <v>43466</v>
      </c>
      <c r="L14" s="229">
        <v>43496</v>
      </c>
      <c r="M14" s="536" t="s">
        <v>522</v>
      </c>
    </row>
    <row r="15" spans="1:13" s="7" customFormat="1" ht="107.25" customHeight="1">
      <c r="B15" s="434"/>
      <c r="C15" s="434"/>
      <c r="D15" s="434"/>
      <c r="E15" s="534"/>
      <c r="F15" s="28" t="s">
        <v>544</v>
      </c>
      <c r="G15" s="280" t="s">
        <v>545</v>
      </c>
      <c r="H15" s="200">
        <v>1</v>
      </c>
      <c r="I15" s="208" t="s">
        <v>456</v>
      </c>
      <c r="J15" s="56"/>
      <c r="K15" s="229">
        <v>43586</v>
      </c>
      <c r="L15" s="229">
        <v>43830</v>
      </c>
      <c r="M15" s="536"/>
    </row>
    <row r="16" spans="1:13" s="7" customFormat="1" ht="51">
      <c r="B16" s="434"/>
      <c r="C16" s="434"/>
      <c r="D16" s="434"/>
      <c r="E16" s="534"/>
      <c r="F16" s="71" t="s">
        <v>437</v>
      </c>
      <c r="G16" s="280" t="s">
        <v>350</v>
      </c>
      <c r="H16" s="200">
        <v>1</v>
      </c>
      <c r="I16" s="208">
        <f>1/1</f>
        <v>1</v>
      </c>
      <c r="J16" s="56"/>
      <c r="K16" s="229">
        <v>43466</v>
      </c>
      <c r="L16" s="229">
        <v>43496</v>
      </c>
      <c r="M16" s="536"/>
    </row>
    <row r="17" spans="2:13" s="7" customFormat="1" ht="53.25" customHeight="1">
      <c r="B17" s="434"/>
      <c r="C17" s="434"/>
      <c r="D17" s="434"/>
      <c r="E17" s="534"/>
      <c r="F17" s="71" t="s">
        <v>546</v>
      </c>
      <c r="G17" s="280" t="s">
        <v>547</v>
      </c>
      <c r="H17" s="200">
        <v>1</v>
      </c>
      <c r="I17" s="208" t="s">
        <v>456</v>
      </c>
      <c r="J17" s="56"/>
      <c r="K17" s="229">
        <v>43586</v>
      </c>
      <c r="L17" s="229">
        <v>43830</v>
      </c>
      <c r="M17" s="536"/>
    </row>
    <row r="18" spans="2:13" s="7" customFormat="1" ht="28.5" customHeight="1">
      <c r="B18" s="434"/>
      <c r="C18" s="434"/>
      <c r="D18" s="434"/>
      <c r="E18" s="534"/>
      <c r="F18" s="71" t="s">
        <v>548</v>
      </c>
      <c r="G18" s="280" t="s">
        <v>549</v>
      </c>
      <c r="H18" s="200">
        <v>1</v>
      </c>
      <c r="I18" s="208">
        <f>1/1</f>
        <v>1</v>
      </c>
      <c r="J18" s="56"/>
      <c r="K18" s="229">
        <v>43466</v>
      </c>
      <c r="L18" s="229">
        <v>43496</v>
      </c>
      <c r="M18" s="536"/>
    </row>
    <row r="19" spans="2:13" s="7" customFormat="1" ht="44.25" customHeight="1">
      <c r="B19" s="434"/>
      <c r="C19" s="434"/>
      <c r="D19" s="434"/>
      <c r="E19" s="534"/>
      <c r="F19" s="71" t="s">
        <v>550</v>
      </c>
      <c r="G19" s="280" t="s">
        <v>551</v>
      </c>
      <c r="H19" s="200">
        <v>1</v>
      </c>
      <c r="I19" s="229" t="s">
        <v>456</v>
      </c>
      <c r="J19" s="56"/>
      <c r="K19" s="229">
        <v>43586</v>
      </c>
      <c r="L19" s="229">
        <v>43830</v>
      </c>
      <c r="M19" s="536"/>
    </row>
    <row r="20" spans="2:13" s="7" customFormat="1" ht="66" customHeight="1">
      <c r="B20" s="434"/>
      <c r="C20" s="434"/>
      <c r="D20" s="434"/>
      <c r="E20" s="534" t="s">
        <v>126</v>
      </c>
      <c r="F20" s="240" t="s">
        <v>122</v>
      </c>
      <c r="G20" s="291" t="s">
        <v>626</v>
      </c>
      <c r="H20" s="242">
        <v>1</v>
      </c>
      <c r="I20" s="208">
        <f>1/1</f>
        <v>1</v>
      </c>
      <c r="J20" s="56"/>
      <c r="K20" s="229">
        <v>43466</v>
      </c>
      <c r="L20" s="229">
        <v>43830</v>
      </c>
      <c r="M20" s="536"/>
    </row>
    <row r="21" spans="2:13" s="7" customFormat="1" ht="72.75" customHeight="1">
      <c r="B21" s="434"/>
      <c r="C21" s="434"/>
      <c r="D21" s="434"/>
      <c r="E21" s="534"/>
      <c r="F21" s="240" t="s">
        <v>123</v>
      </c>
      <c r="G21" s="291" t="s">
        <v>125</v>
      </c>
      <c r="H21" s="33">
        <v>1</v>
      </c>
      <c r="I21" s="208">
        <f>1/1</f>
        <v>1</v>
      </c>
      <c r="J21" s="242" t="s">
        <v>552</v>
      </c>
      <c r="K21" s="229">
        <v>43466</v>
      </c>
      <c r="L21" s="229">
        <v>43830</v>
      </c>
      <c r="M21" s="536"/>
    </row>
    <row r="22" spans="2:13" ht="192" customHeight="1">
      <c r="B22" s="434"/>
      <c r="C22" s="434"/>
      <c r="D22" s="434"/>
      <c r="E22" s="534"/>
      <c r="F22" s="240" t="s">
        <v>124</v>
      </c>
      <c r="G22" s="399" t="s">
        <v>627</v>
      </c>
      <c r="H22" s="385">
        <v>8</v>
      </c>
      <c r="I22" s="210" t="s">
        <v>456</v>
      </c>
      <c r="J22" s="47" t="s">
        <v>553</v>
      </c>
      <c r="K22" s="229">
        <v>43617</v>
      </c>
      <c r="L22" s="229">
        <v>43830</v>
      </c>
      <c r="M22" s="536"/>
    </row>
    <row r="23" spans="2:13" ht="45.75" customHeight="1">
      <c r="B23" s="434"/>
      <c r="C23" s="434"/>
      <c r="D23" s="434"/>
      <c r="E23" s="534"/>
      <c r="F23" s="28" t="s">
        <v>138</v>
      </c>
      <c r="G23" s="292" t="s">
        <v>628</v>
      </c>
      <c r="H23" s="209">
        <v>4</v>
      </c>
      <c r="I23" s="210">
        <f>1/4</f>
        <v>0.25</v>
      </c>
      <c r="J23" s="229"/>
      <c r="K23" s="229" t="s">
        <v>554</v>
      </c>
      <c r="L23" s="229" t="s">
        <v>555</v>
      </c>
      <c r="M23" s="536"/>
    </row>
    <row r="24" spans="2:13" ht="68.25" customHeight="1">
      <c r="B24" s="434"/>
      <c r="C24" s="434"/>
      <c r="D24" s="434"/>
      <c r="E24" s="534"/>
      <c r="F24" s="28" t="s">
        <v>369</v>
      </c>
      <c r="G24" s="292" t="s">
        <v>629</v>
      </c>
      <c r="H24" s="151">
        <v>1</v>
      </c>
      <c r="I24" s="210">
        <f>13/14</f>
        <v>0.9285714285714286</v>
      </c>
      <c r="J24" s="239"/>
      <c r="K24" s="229">
        <v>43466</v>
      </c>
      <c r="L24" s="229">
        <v>43830</v>
      </c>
      <c r="M24" s="536"/>
    </row>
    <row r="25" spans="2:13" ht="145.5" customHeight="1">
      <c r="B25" s="434" t="s">
        <v>368</v>
      </c>
      <c r="C25" s="535" t="s">
        <v>109</v>
      </c>
      <c r="D25" s="434" t="s">
        <v>110</v>
      </c>
      <c r="E25" s="436" t="s">
        <v>132</v>
      </c>
      <c r="F25" s="240" t="s">
        <v>127</v>
      </c>
      <c r="G25" s="291" t="s">
        <v>630</v>
      </c>
      <c r="H25" s="239">
        <v>1</v>
      </c>
      <c r="I25" s="208">
        <f>5/5</f>
        <v>1</v>
      </c>
      <c r="J25" s="229" t="s">
        <v>600</v>
      </c>
      <c r="K25" s="229">
        <v>43466</v>
      </c>
      <c r="L25" s="229">
        <v>43830</v>
      </c>
      <c r="M25" s="536"/>
    </row>
    <row r="26" spans="2:13" ht="54" customHeight="1">
      <c r="B26" s="434"/>
      <c r="C26" s="535"/>
      <c r="D26" s="434"/>
      <c r="E26" s="436"/>
      <c r="F26" s="240" t="s">
        <v>128</v>
      </c>
      <c r="G26" s="291" t="s">
        <v>631</v>
      </c>
      <c r="H26" s="33">
        <v>1</v>
      </c>
      <c r="I26" s="229" t="s">
        <v>456</v>
      </c>
      <c r="J26" s="33"/>
      <c r="K26" s="47">
        <v>43466</v>
      </c>
      <c r="L26" s="47">
        <v>43830</v>
      </c>
      <c r="M26" s="434" t="s">
        <v>135</v>
      </c>
    </row>
    <row r="27" spans="2:13" ht="117" customHeight="1">
      <c r="B27" s="434"/>
      <c r="C27" s="535"/>
      <c r="D27" s="434"/>
      <c r="E27" s="436" t="s">
        <v>133</v>
      </c>
      <c r="F27" s="240" t="s">
        <v>129</v>
      </c>
      <c r="G27" s="291" t="s">
        <v>632</v>
      </c>
      <c r="H27" s="242">
        <v>2</v>
      </c>
      <c r="I27" s="208">
        <f>1/1</f>
        <v>1</v>
      </c>
      <c r="J27" s="229" t="s">
        <v>601</v>
      </c>
      <c r="K27" s="229">
        <v>43466</v>
      </c>
      <c r="L27" s="229">
        <v>43830</v>
      </c>
      <c r="M27" s="434"/>
    </row>
    <row r="28" spans="2:13" ht="53.25" customHeight="1">
      <c r="B28" s="434"/>
      <c r="C28" s="535"/>
      <c r="D28" s="434"/>
      <c r="E28" s="436"/>
      <c r="F28" s="240" t="s">
        <v>130</v>
      </c>
      <c r="G28" s="296" t="s">
        <v>633</v>
      </c>
      <c r="H28" s="57">
        <v>4</v>
      </c>
      <c r="I28" s="33">
        <f>1/4</f>
        <v>0.25</v>
      </c>
      <c r="J28" s="57"/>
      <c r="K28" s="47">
        <v>43466</v>
      </c>
      <c r="L28" s="47">
        <v>43830</v>
      </c>
      <c r="M28" s="434"/>
    </row>
    <row r="29" spans="2:13" ht="41.25" customHeight="1">
      <c r="B29" s="434"/>
      <c r="C29" s="535"/>
      <c r="D29" s="434"/>
      <c r="E29" s="436"/>
      <c r="F29" s="240" t="s">
        <v>131</v>
      </c>
      <c r="G29" s="291" t="s">
        <v>634</v>
      </c>
      <c r="H29" s="242">
        <v>1</v>
      </c>
      <c r="I29" s="229" t="s">
        <v>456</v>
      </c>
      <c r="J29" s="57"/>
      <c r="K29" s="229">
        <v>43709</v>
      </c>
      <c r="L29" s="229">
        <v>43738</v>
      </c>
      <c r="M29" s="434"/>
    </row>
    <row r="30" spans="2:13" ht="75.75" customHeight="1">
      <c r="B30" s="434" t="s">
        <v>69</v>
      </c>
      <c r="C30" s="434" t="s">
        <v>70</v>
      </c>
      <c r="D30" s="434" t="s">
        <v>105</v>
      </c>
      <c r="E30" s="17" t="s">
        <v>343</v>
      </c>
      <c r="F30" s="17" t="s">
        <v>556</v>
      </c>
      <c r="G30" s="291" t="s">
        <v>635</v>
      </c>
      <c r="H30" s="242">
        <v>1</v>
      </c>
      <c r="I30" s="208">
        <f>1/1</f>
        <v>1</v>
      </c>
      <c r="J30" s="229" t="s">
        <v>557</v>
      </c>
      <c r="K30" s="229">
        <v>43466</v>
      </c>
      <c r="L30" s="229">
        <v>43830</v>
      </c>
      <c r="M30" s="434"/>
    </row>
    <row r="31" spans="2:13" ht="120" customHeight="1">
      <c r="B31" s="434"/>
      <c r="C31" s="434"/>
      <c r="D31" s="434"/>
      <c r="E31" s="17" t="s">
        <v>253</v>
      </c>
      <c r="F31" s="71" t="s">
        <v>558</v>
      </c>
      <c r="G31" s="296" t="s">
        <v>624</v>
      </c>
      <c r="H31" s="150">
        <v>12</v>
      </c>
      <c r="I31" s="208">
        <f>3/12</f>
        <v>0.25</v>
      </c>
      <c r="J31" s="229" t="s">
        <v>559</v>
      </c>
      <c r="K31" s="229">
        <v>43466</v>
      </c>
      <c r="L31" s="229">
        <v>43830</v>
      </c>
      <c r="M31" s="14" t="s">
        <v>134</v>
      </c>
    </row>
    <row r="32" spans="2:13" ht="110.25" customHeight="1">
      <c r="B32" s="538" t="s">
        <v>370</v>
      </c>
      <c r="C32" s="425" t="s">
        <v>322</v>
      </c>
      <c r="D32" s="425" t="s">
        <v>323</v>
      </c>
      <c r="E32" s="528" t="s">
        <v>341</v>
      </c>
      <c r="F32" s="323" t="s">
        <v>339</v>
      </c>
      <c r="G32" s="321" t="s">
        <v>345</v>
      </c>
      <c r="H32" s="148">
        <v>4</v>
      </c>
      <c r="I32" s="314">
        <f>1/4</f>
        <v>0.25</v>
      </c>
      <c r="J32" s="322" t="s">
        <v>602</v>
      </c>
      <c r="K32" s="322">
        <v>43466</v>
      </c>
      <c r="L32" s="322">
        <v>43830</v>
      </c>
      <c r="M32" s="324" t="s">
        <v>351</v>
      </c>
    </row>
    <row r="33" spans="2:13" ht="83.25" customHeight="1">
      <c r="B33" s="472"/>
      <c r="C33" s="434"/>
      <c r="D33" s="434"/>
      <c r="E33" s="525"/>
      <c r="F33" s="71" t="s">
        <v>340</v>
      </c>
      <c r="G33" s="291" t="s">
        <v>348</v>
      </c>
      <c r="H33" s="150">
        <v>1</v>
      </c>
      <c r="I33" s="211">
        <f>1/1</f>
        <v>1</v>
      </c>
      <c r="J33" s="229" t="s">
        <v>560</v>
      </c>
      <c r="K33" s="229">
        <v>43539</v>
      </c>
      <c r="L33" s="229">
        <v>43830</v>
      </c>
      <c r="M33" s="541" t="s">
        <v>344</v>
      </c>
    </row>
    <row r="34" spans="2:13" ht="127.5">
      <c r="B34" s="472"/>
      <c r="C34" s="434"/>
      <c r="D34" s="434"/>
      <c r="E34" s="525"/>
      <c r="F34" s="240" t="s">
        <v>338</v>
      </c>
      <c r="G34" s="296" t="s">
        <v>636</v>
      </c>
      <c r="H34" s="150">
        <v>7</v>
      </c>
      <c r="I34" s="211">
        <f>1/7</f>
        <v>0.14285714285714285</v>
      </c>
      <c r="J34" s="229" t="s">
        <v>603</v>
      </c>
      <c r="K34" s="229">
        <v>43466</v>
      </c>
      <c r="L34" s="229">
        <v>43830</v>
      </c>
      <c r="M34" s="541"/>
    </row>
    <row r="35" spans="2:13" ht="66.75" customHeight="1" thickBot="1">
      <c r="B35" s="473"/>
      <c r="C35" s="539"/>
      <c r="D35" s="539"/>
      <c r="E35" s="540"/>
      <c r="F35" s="212" t="s">
        <v>346</v>
      </c>
      <c r="G35" s="293" t="s">
        <v>637</v>
      </c>
      <c r="H35" s="213">
        <v>0</v>
      </c>
      <c r="I35" s="114">
        <v>1</v>
      </c>
      <c r="J35" s="206" t="s">
        <v>561</v>
      </c>
      <c r="K35" s="214">
        <v>43466</v>
      </c>
      <c r="L35" s="214">
        <v>43830</v>
      </c>
      <c r="M35" s="542"/>
    </row>
    <row r="36" spans="2:13" ht="12.75" customHeight="1">
      <c r="I36" s="99">
        <f>AVERAGE(I13:I35)</f>
        <v>0.76890756302521002</v>
      </c>
      <c r="L36" s="537" t="s">
        <v>7</v>
      </c>
      <c r="M36" s="537"/>
    </row>
    <row r="37" spans="2:13">
      <c r="I37" s="101"/>
    </row>
  </sheetData>
  <mergeCells count="41">
    <mergeCell ref="L36:M36"/>
    <mergeCell ref="B32:B35"/>
    <mergeCell ref="C32:C35"/>
    <mergeCell ref="D32:D35"/>
    <mergeCell ref="E32:E35"/>
    <mergeCell ref="M33:M35"/>
    <mergeCell ref="B25:B29"/>
    <mergeCell ref="C25:C29"/>
    <mergeCell ref="D25:D29"/>
    <mergeCell ref="E25:E26"/>
    <mergeCell ref="M26:M30"/>
    <mergeCell ref="E27:E29"/>
    <mergeCell ref="B30:B31"/>
    <mergeCell ref="C30:C31"/>
    <mergeCell ref="D30:D31"/>
    <mergeCell ref="M14:M25"/>
    <mergeCell ref="E20:E24"/>
    <mergeCell ref="B13:B24"/>
    <mergeCell ref="C13:C24"/>
    <mergeCell ref="D13:D24"/>
    <mergeCell ref="H11:H12"/>
    <mergeCell ref="K11:K12"/>
    <mergeCell ref="L11:L12"/>
    <mergeCell ref="E13:E19"/>
    <mergeCell ref="J11:J12"/>
    <mergeCell ref="D1:L4"/>
    <mergeCell ref="A1:A14"/>
    <mergeCell ref="B5:M5"/>
    <mergeCell ref="B6:M6"/>
    <mergeCell ref="B7:G7"/>
    <mergeCell ref="B8:H8"/>
    <mergeCell ref="B9:M9"/>
    <mergeCell ref="B10:M10"/>
    <mergeCell ref="B11:B12"/>
    <mergeCell ref="B1:C4"/>
    <mergeCell ref="C11:C12"/>
    <mergeCell ref="E11:E12"/>
    <mergeCell ref="D11:D12"/>
    <mergeCell ref="M11:M12"/>
    <mergeCell ref="F11:F12"/>
    <mergeCell ref="G11:G12"/>
  </mergeCells>
  <pageMargins left="1.3779527559055118" right="0.70866141732283472" top="0.74803149606299213" bottom="0.74803149606299213" header="0.31496062992125984" footer="0.31496062992125984"/>
  <pageSetup paperSize="5" scale="60" orientation="landscape" horizontalDpi="4294967293"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4"/>
  <sheetViews>
    <sheetView topLeftCell="E5" workbookViewId="0">
      <selection activeCell="N13" sqref="N13"/>
    </sheetView>
  </sheetViews>
  <sheetFormatPr baseColWidth="10" defaultRowHeight="12"/>
  <cols>
    <col min="1" max="1" width="11.42578125" style="4"/>
    <col min="2" max="2" width="28" style="4" customWidth="1"/>
    <col min="3" max="4" width="29.140625" style="4" customWidth="1"/>
    <col min="5" max="5" width="29.85546875" style="4" customWidth="1"/>
    <col min="6" max="6" width="31.7109375" style="4" customWidth="1"/>
    <col min="7" max="7" width="29.140625" style="4" customWidth="1"/>
    <col min="8" max="8" width="10" style="4" customWidth="1"/>
    <col min="9" max="9" width="19.7109375" style="4" customWidth="1"/>
    <col min="10" max="248" width="11.42578125" style="4"/>
    <col min="249" max="249" width="14.42578125" style="4" customWidth="1"/>
    <col min="250" max="250" width="22.140625" style="4" customWidth="1"/>
    <col min="251" max="251" width="16.85546875" style="4" customWidth="1"/>
    <col min="252" max="252" width="22.7109375" style="4" customWidth="1"/>
    <col min="253" max="253" width="20.28515625" style="4" customWidth="1"/>
    <col min="254" max="254" width="22.42578125" style="4" customWidth="1"/>
    <col min="255" max="255" width="25.42578125" style="4" customWidth="1"/>
    <col min="256" max="256" width="10" style="4" customWidth="1"/>
    <col min="257" max="257" width="15.28515625" style="4" customWidth="1"/>
    <col min="258" max="262" width="0" style="4" hidden="1" customWidth="1"/>
    <col min="263" max="263" width="13.85546875" style="4" customWidth="1"/>
    <col min="264" max="264" width="20.42578125" style="4" customWidth="1"/>
    <col min="265" max="504" width="11.42578125" style="4"/>
    <col min="505" max="505" width="14.42578125" style="4" customWidth="1"/>
    <col min="506" max="506" width="22.140625" style="4" customWidth="1"/>
    <col min="507" max="507" width="16.85546875" style="4" customWidth="1"/>
    <col min="508" max="508" width="22.7109375" style="4" customWidth="1"/>
    <col min="509" max="509" width="20.28515625" style="4" customWidth="1"/>
    <col min="510" max="510" width="22.42578125" style="4" customWidth="1"/>
    <col min="511" max="511" width="25.42578125" style="4" customWidth="1"/>
    <col min="512" max="512" width="10" style="4" customWidth="1"/>
    <col min="513" max="513" width="15.28515625" style="4" customWidth="1"/>
    <col min="514" max="518" width="0" style="4" hidden="1" customWidth="1"/>
    <col min="519" max="519" width="13.85546875" style="4" customWidth="1"/>
    <col min="520" max="520" width="20.42578125" style="4" customWidth="1"/>
    <col min="521" max="760" width="11.42578125" style="4"/>
    <col min="761" max="761" width="14.42578125" style="4" customWidth="1"/>
    <col min="762" max="762" width="22.140625" style="4" customWidth="1"/>
    <col min="763" max="763" width="16.85546875" style="4" customWidth="1"/>
    <col min="764" max="764" width="22.7109375" style="4" customWidth="1"/>
    <col min="765" max="765" width="20.28515625" style="4" customWidth="1"/>
    <col min="766" max="766" width="22.42578125" style="4" customWidth="1"/>
    <col min="767" max="767" width="25.42578125" style="4" customWidth="1"/>
    <col min="768" max="768" width="10" style="4" customWidth="1"/>
    <col min="769" max="769" width="15.28515625" style="4" customWidth="1"/>
    <col min="770" max="774" width="0" style="4" hidden="1" customWidth="1"/>
    <col min="775" max="775" width="13.85546875" style="4" customWidth="1"/>
    <col min="776" max="776" width="20.42578125" style="4" customWidth="1"/>
    <col min="777" max="1016" width="11.42578125" style="4"/>
    <col min="1017" max="1017" width="14.42578125" style="4" customWidth="1"/>
    <col min="1018" max="1018" width="22.140625" style="4" customWidth="1"/>
    <col min="1019" max="1019" width="16.85546875" style="4" customWidth="1"/>
    <col min="1020" max="1020" width="22.7109375" style="4" customWidth="1"/>
    <col min="1021" max="1021" width="20.28515625" style="4" customWidth="1"/>
    <col min="1022" max="1022" width="22.42578125" style="4" customWidth="1"/>
    <col min="1023" max="1023" width="25.42578125" style="4" customWidth="1"/>
    <col min="1024" max="1024" width="10" style="4" customWidth="1"/>
    <col min="1025" max="1025" width="15.28515625" style="4" customWidth="1"/>
    <col min="1026" max="1030" width="0" style="4" hidden="1" customWidth="1"/>
    <col min="1031" max="1031" width="13.85546875" style="4" customWidth="1"/>
    <col min="1032" max="1032" width="20.42578125" style="4" customWidth="1"/>
    <col min="1033" max="1272" width="11.42578125" style="4"/>
    <col min="1273" max="1273" width="14.42578125" style="4" customWidth="1"/>
    <col min="1274" max="1274" width="22.140625" style="4" customWidth="1"/>
    <col min="1275" max="1275" width="16.85546875" style="4" customWidth="1"/>
    <col min="1276" max="1276" width="22.7109375" style="4" customWidth="1"/>
    <col min="1277" max="1277" width="20.28515625" style="4" customWidth="1"/>
    <col min="1278" max="1278" width="22.42578125" style="4" customWidth="1"/>
    <col min="1279" max="1279" width="25.42578125" style="4" customWidth="1"/>
    <col min="1280" max="1280" width="10" style="4" customWidth="1"/>
    <col min="1281" max="1281" width="15.28515625" style="4" customWidth="1"/>
    <col min="1282" max="1286" width="0" style="4" hidden="1" customWidth="1"/>
    <col min="1287" max="1287" width="13.85546875" style="4" customWidth="1"/>
    <col min="1288" max="1288" width="20.42578125" style="4" customWidth="1"/>
    <col min="1289" max="1528" width="11.42578125" style="4"/>
    <col min="1529" max="1529" width="14.42578125" style="4" customWidth="1"/>
    <col min="1530" max="1530" width="22.140625" style="4" customWidth="1"/>
    <col min="1531" max="1531" width="16.85546875" style="4" customWidth="1"/>
    <col min="1532" max="1532" width="22.7109375" style="4" customWidth="1"/>
    <col min="1533" max="1533" width="20.28515625" style="4" customWidth="1"/>
    <col min="1534" max="1534" width="22.42578125" style="4" customWidth="1"/>
    <col min="1535" max="1535" width="25.42578125" style="4" customWidth="1"/>
    <col min="1536" max="1536" width="10" style="4" customWidth="1"/>
    <col min="1537" max="1537" width="15.28515625" style="4" customWidth="1"/>
    <col min="1538" max="1542" width="0" style="4" hidden="1" customWidth="1"/>
    <col min="1543" max="1543" width="13.85546875" style="4" customWidth="1"/>
    <col min="1544" max="1544" width="20.42578125" style="4" customWidth="1"/>
    <col min="1545" max="1784" width="11.42578125" style="4"/>
    <col min="1785" max="1785" width="14.42578125" style="4" customWidth="1"/>
    <col min="1786" max="1786" width="22.140625" style="4" customWidth="1"/>
    <col min="1787" max="1787" width="16.85546875" style="4" customWidth="1"/>
    <col min="1788" max="1788" width="22.7109375" style="4" customWidth="1"/>
    <col min="1789" max="1789" width="20.28515625" style="4" customWidth="1"/>
    <col min="1790" max="1790" width="22.42578125" style="4" customWidth="1"/>
    <col min="1791" max="1791" width="25.42578125" style="4" customWidth="1"/>
    <col min="1792" max="1792" width="10" style="4" customWidth="1"/>
    <col min="1793" max="1793" width="15.28515625" style="4" customWidth="1"/>
    <col min="1794" max="1798" width="0" style="4" hidden="1" customWidth="1"/>
    <col min="1799" max="1799" width="13.85546875" style="4" customWidth="1"/>
    <col min="1800" max="1800" width="20.42578125" style="4" customWidth="1"/>
    <col min="1801" max="2040" width="11.42578125" style="4"/>
    <col min="2041" max="2041" width="14.42578125" style="4" customWidth="1"/>
    <col min="2042" max="2042" width="22.140625" style="4" customWidth="1"/>
    <col min="2043" max="2043" width="16.85546875" style="4" customWidth="1"/>
    <col min="2044" max="2044" width="22.7109375" style="4" customWidth="1"/>
    <col min="2045" max="2045" width="20.28515625" style="4" customWidth="1"/>
    <col min="2046" max="2046" width="22.42578125" style="4" customWidth="1"/>
    <col min="2047" max="2047" width="25.42578125" style="4" customWidth="1"/>
    <col min="2048" max="2048" width="10" style="4" customWidth="1"/>
    <col min="2049" max="2049" width="15.28515625" style="4" customWidth="1"/>
    <col min="2050" max="2054" width="0" style="4" hidden="1" customWidth="1"/>
    <col min="2055" max="2055" width="13.85546875" style="4" customWidth="1"/>
    <col min="2056" max="2056" width="20.42578125" style="4" customWidth="1"/>
    <col min="2057" max="2296" width="11.42578125" style="4"/>
    <col min="2297" max="2297" width="14.42578125" style="4" customWidth="1"/>
    <col min="2298" max="2298" width="22.140625" style="4" customWidth="1"/>
    <col min="2299" max="2299" width="16.85546875" style="4" customWidth="1"/>
    <col min="2300" max="2300" width="22.7109375" style="4" customWidth="1"/>
    <col min="2301" max="2301" width="20.28515625" style="4" customWidth="1"/>
    <col min="2302" max="2302" width="22.42578125" style="4" customWidth="1"/>
    <col min="2303" max="2303" width="25.42578125" style="4" customWidth="1"/>
    <col min="2304" max="2304" width="10" style="4" customWidth="1"/>
    <col min="2305" max="2305" width="15.28515625" style="4" customWidth="1"/>
    <col min="2306" max="2310" width="0" style="4" hidden="1" customWidth="1"/>
    <col min="2311" max="2311" width="13.85546875" style="4" customWidth="1"/>
    <col min="2312" max="2312" width="20.42578125" style="4" customWidth="1"/>
    <col min="2313" max="2552" width="11.42578125" style="4"/>
    <col min="2553" max="2553" width="14.42578125" style="4" customWidth="1"/>
    <col min="2554" max="2554" width="22.140625" style="4" customWidth="1"/>
    <col min="2555" max="2555" width="16.85546875" style="4" customWidth="1"/>
    <col min="2556" max="2556" width="22.7109375" style="4" customWidth="1"/>
    <col min="2557" max="2557" width="20.28515625" style="4" customWidth="1"/>
    <col min="2558" max="2558" width="22.42578125" style="4" customWidth="1"/>
    <col min="2559" max="2559" width="25.42578125" style="4" customWidth="1"/>
    <col min="2560" max="2560" width="10" style="4" customWidth="1"/>
    <col min="2561" max="2561" width="15.28515625" style="4" customWidth="1"/>
    <col min="2562" max="2566" width="0" style="4" hidden="1" customWidth="1"/>
    <col min="2567" max="2567" width="13.85546875" style="4" customWidth="1"/>
    <col min="2568" max="2568" width="20.42578125" style="4" customWidth="1"/>
    <col min="2569" max="2808" width="11.42578125" style="4"/>
    <col min="2809" max="2809" width="14.42578125" style="4" customWidth="1"/>
    <col min="2810" max="2810" width="22.140625" style="4" customWidth="1"/>
    <col min="2811" max="2811" width="16.85546875" style="4" customWidth="1"/>
    <col min="2812" max="2812" width="22.7109375" style="4" customWidth="1"/>
    <col min="2813" max="2813" width="20.28515625" style="4" customWidth="1"/>
    <col min="2814" max="2814" width="22.42578125" style="4" customWidth="1"/>
    <col min="2815" max="2815" width="25.42578125" style="4" customWidth="1"/>
    <col min="2816" max="2816" width="10" style="4" customWidth="1"/>
    <col min="2817" max="2817" width="15.28515625" style="4" customWidth="1"/>
    <col min="2818" max="2822" width="0" style="4" hidden="1" customWidth="1"/>
    <col min="2823" max="2823" width="13.85546875" style="4" customWidth="1"/>
    <col min="2824" max="2824" width="20.42578125" style="4" customWidth="1"/>
    <col min="2825" max="3064" width="11.42578125" style="4"/>
    <col min="3065" max="3065" width="14.42578125" style="4" customWidth="1"/>
    <col min="3066" max="3066" width="22.140625" style="4" customWidth="1"/>
    <col min="3067" max="3067" width="16.85546875" style="4" customWidth="1"/>
    <col min="3068" max="3068" width="22.7109375" style="4" customWidth="1"/>
    <col min="3069" max="3069" width="20.28515625" style="4" customWidth="1"/>
    <col min="3070" max="3070" width="22.42578125" style="4" customWidth="1"/>
    <col min="3071" max="3071" width="25.42578125" style="4" customWidth="1"/>
    <col min="3072" max="3072" width="10" style="4" customWidth="1"/>
    <col min="3073" max="3073" width="15.28515625" style="4" customWidth="1"/>
    <col min="3074" max="3078" width="0" style="4" hidden="1" customWidth="1"/>
    <col min="3079" max="3079" width="13.85546875" style="4" customWidth="1"/>
    <col min="3080" max="3080" width="20.42578125" style="4" customWidth="1"/>
    <col min="3081" max="3320" width="11.42578125" style="4"/>
    <col min="3321" max="3321" width="14.42578125" style="4" customWidth="1"/>
    <col min="3322" max="3322" width="22.140625" style="4" customWidth="1"/>
    <col min="3323" max="3323" width="16.85546875" style="4" customWidth="1"/>
    <col min="3324" max="3324" width="22.7109375" style="4" customWidth="1"/>
    <col min="3325" max="3325" width="20.28515625" style="4" customWidth="1"/>
    <col min="3326" max="3326" width="22.42578125" style="4" customWidth="1"/>
    <col min="3327" max="3327" width="25.42578125" style="4" customWidth="1"/>
    <col min="3328" max="3328" width="10" style="4" customWidth="1"/>
    <col min="3329" max="3329" width="15.28515625" style="4" customWidth="1"/>
    <col min="3330" max="3334" width="0" style="4" hidden="1" customWidth="1"/>
    <col min="3335" max="3335" width="13.85546875" style="4" customWidth="1"/>
    <col min="3336" max="3336" width="20.42578125" style="4" customWidth="1"/>
    <col min="3337" max="3576" width="11.42578125" style="4"/>
    <col min="3577" max="3577" width="14.42578125" style="4" customWidth="1"/>
    <col min="3578" max="3578" width="22.140625" style="4" customWidth="1"/>
    <col min="3579" max="3579" width="16.85546875" style="4" customWidth="1"/>
    <col min="3580" max="3580" width="22.7109375" style="4" customWidth="1"/>
    <col min="3581" max="3581" width="20.28515625" style="4" customWidth="1"/>
    <col min="3582" max="3582" width="22.42578125" style="4" customWidth="1"/>
    <col min="3583" max="3583" width="25.42578125" style="4" customWidth="1"/>
    <col min="3584" max="3584" width="10" style="4" customWidth="1"/>
    <col min="3585" max="3585" width="15.28515625" style="4" customWidth="1"/>
    <col min="3586" max="3590" width="0" style="4" hidden="1" customWidth="1"/>
    <col min="3591" max="3591" width="13.85546875" style="4" customWidth="1"/>
    <col min="3592" max="3592" width="20.42578125" style="4" customWidth="1"/>
    <col min="3593" max="3832" width="11.42578125" style="4"/>
    <col min="3833" max="3833" width="14.42578125" style="4" customWidth="1"/>
    <col min="3834" max="3834" width="22.140625" style="4" customWidth="1"/>
    <col min="3835" max="3835" width="16.85546875" style="4" customWidth="1"/>
    <col min="3836" max="3836" width="22.7109375" style="4" customWidth="1"/>
    <col min="3837" max="3837" width="20.28515625" style="4" customWidth="1"/>
    <col min="3838" max="3838" width="22.42578125" style="4" customWidth="1"/>
    <col min="3839" max="3839" width="25.42578125" style="4" customWidth="1"/>
    <col min="3840" max="3840" width="10" style="4" customWidth="1"/>
    <col min="3841" max="3841" width="15.28515625" style="4" customWidth="1"/>
    <col min="3842" max="3846" width="0" style="4" hidden="1" customWidth="1"/>
    <col min="3847" max="3847" width="13.85546875" style="4" customWidth="1"/>
    <col min="3848" max="3848" width="20.42578125" style="4" customWidth="1"/>
    <col min="3849" max="4088" width="11.42578125" style="4"/>
    <col min="4089" max="4089" width="14.42578125" style="4" customWidth="1"/>
    <col min="4090" max="4090" width="22.140625" style="4" customWidth="1"/>
    <col min="4091" max="4091" width="16.85546875" style="4" customWidth="1"/>
    <col min="4092" max="4092" width="22.7109375" style="4" customWidth="1"/>
    <col min="4093" max="4093" width="20.28515625" style="4" customWidth="1"/>
    <col min="4094" max="4094" width="22.42578125" style="4" customWidth="1"/>
    <col min="4095" max="4095" width="25.42578125" style="4" customWidth="1"/>
    <col min="4096" max="4096" width="10" style="4" customWidth="1"/>
    <col min="4097" max="4097" width="15.28515625" style="4" customWidth="1"/>
    <col min="4098" max="4102" width="0" style="4" hidden="1" customWidth="1"/>
    <col min="4103" max="4103" width="13.85546875" style="4" customWidth="1"/>
    <col min="4104" max="4104" width="20.42578125" style="4" customWidth="1"/>
    <col min="4105" max="4344" width="11.42578125" style="4"/>
    <col min="4345" max="4345" width="14.42578125" style="4" customWidth="1"/>
    <col min="4346" max="4346" width="22.140625" style="4" customWidth="1"/>
    <col min="4347" max="4347" width="16.85546875" style="4" customWidth="1"/>
    <col min="4348" max="4348" width="22.7109375" style="4" customWidth="1"/>
    <col min="4349" max="4349" width="20.28515625" style="4" customWidth="1"/>
    <col min="4350" max="4350" width="22.42578125" style="4" customWidth="1"/>
    <col min="4351" max="4351" width="25.42578125" style="4" customWidth="1"/>
    <col min="4352" max="4352" width="10" style="4" customWidth="1"/>
    <col min="4353" max="4353" width="15.28515625" style="4" customWidth="1"/>
    <col min="4354" max="4358" width="0" style="4" hidden="1" customWidth="1"/>
    <col min="4359" max="4359" width="13.85546875" style="4" customWidth="1"/>
    <col min="4360" max="4360" width="20.42578125" style="4" customWidth="1"/>
    <col min="4361" max="4600" width="11.42578125" style="4"/>
    <col min="4601" max="4601" width="14.42578125" style="4" customWidth="1"/>
    <col min="4602" max="4602" width="22.140625" style="4" customWidth="1"/>
    <col min="4603" max="4603" width="16.85546875" style="4" customWidth="1"/>
    <col min="4604" max="4604" width="22.7109375" style="4" customWidth="1"/>
    <col min="4605" max="4605" width="20.28515625" style="4" customWidth="1"/>
    <col min="4606" max="4606" width="22.42578125" style="4" customWidth="1"/>
    <col min="4607" max="4607" width="25.42578125" style="4" customWidth="1"/>
    <col min="4608" max="4608" width="10" style="4" customWidth="1"/>
    <col min="4609" max="4609" width="15.28515625" style="4" customWidth="1"/>
    <col min="4610" max="4614" width="0" style="4" hidden="1" customWidth="1"/>
    <col min="4615" max="4615" width="13.85546875" style="4" customWidth="1"/>
    <col min="4616" max="4616" width="20.42578125" style="4" customWidth="1"/>
    <col min="4617" max="4856" width="11.42578125" style="4"/>
    <col min="4857" max="4857" width="14.42578125" style="4" customWidth="1"/>
    <col min="4858" max="4858" width="22.140625" style="4" customWidth="1"/>
    <col min="4859" max="4859" width="16.85546875" style="4" customWidth="1"/>
    <col min="4860" max="4860" width="22.7109375" style="4" customWidth="1"/>
    <col min="4861" max="4861" width="20.28515625" style="4" customWidth="1"/>
    <col min="4862" max="4862" width="22.42578125" style="4" customWidth="1"/>
    <col min="4863" max="4863" width="25.42578125" style="4" customWidth="1"/>
    <col min="4864" max="4864" width="10" style="4" customWidth="1"/>
    <col min="4865" max="4865" width="15.28515625" style="4" customWidth="1"/>
    <col min="4866" max="4870" width="0" style="4" hidden="1" customWidth="1"/>
    <col min="4871" max="4871" width="13.85546875" style="4" customWidth="1"/>
    <col min="4872" max="4872" width="20.42578125" style="4" customWidth="1"/>
    <col min="4873" max="5112" width="11.42578125" style="4"/>
    <col min="5113" max="5113" width="14.42578125" style="4" customWidth="1"/>
    <col min="5114" max="5114" width="22.140625" style="4" customWidth="1"/>
    <col min="5115" max="5115" width="16.85546875" style="4" customWidth="1"/>
    <col min="5116" max="5116" width="22.7109375" style="4" customWidth="1"/>
    <col min="5117" max="5117" width="20.28515625" style="4" customWidth="1"/>
    <col min="5118" max="5118" width="22.42578125" style="4" customWidth="1"/>
    <col min="5119" max="5119" width="25.42578125" style="4" customWidth="1"/>
    <col min="5120" max="5120" width="10" style="4" customWidth="1"/>
    <col min="5121" max="5121" width="15.28515625" style="4" customWidth="1"/>
    <col min="5122" max="5126" width="0" style="4" hidden="1" customWidth="1"/>
    <col min="5127" max="5127" width="13.85546875" style="4" customWidth="1"/>
    <col min="5128" max="5128" width="20.42578125" style="4" customWidth="1"/>
    <col min="5129" max="5368" width="11.42578125" style="4"/>
    <col min="5369" max="5369" width="14.42578125" style="4" customWidth="1"/>
    <col min="5370" max="5370" width="22.140625" style="4" customWidth="1"/>
    <col min="5371" max="5371" width="16.85546875" style="4" customWidth="1"/>
    <col min="5372" max="5372" width="22.7109375" style="4" customWidth="1"/>
    <col min="5373" max="5373" width="20.28515625" style="4" customWidth="1"/>
    <col min="5374" max="5374" width="22.42578125" style="4" customWidth="1"/>
    <col min="5375" max="5375" width="25.42578125" style="4" customWidth="1"/>
    <col min="5376" max="5376" width="10" style="4" customWidth="1"/>
    <col min="5377" max="5377" width="15.28515625" style="4" customWidth="1"/>
    <col min="5378" max="5382" width="0" style="4" hidden="1" customWidth="1"/>
    <col min="5383" max="5383" width="13.85546875" style="4" customWidth="1"/>
    <col min="5384" max="5384" width="20.42578125" style="4" customWidth="1"/>
    <col min="5385" max="5624" width="11.42578125" style="4"/>
    <col min="5625" max="5625" width="14.42578125" style="4" customWidth="1"/>
    <col min="5626" max="5626" width="22.140625" style="4" customWidth="1"/>
    <col min="5627" max="5627" width="16.85546875" style="4" customWidth="1"/>
    <col min="5628" max="5628" width="22.7109375" style="4" customWidth="1"/>
    <col min="5629" max="5629" width="20.28515625" style="4" customWidth="1"/>
    <col min="5630" max="5630" width="22.42578125" style="4" customWidth="1"/>
    <col min="5631" max="5631" width="25.42578125" style="4" customWidth="1"/>
    <col min="5632" max="5632" width="10" style="4" customWidth="1"/>
    <col min="5633" max="5633" width="15.28515625" style="4" customWidth="1"/>
    <col min="5634" max="5638" width="0" style="4" hidden="1" customWidth="1"/>
    <col min="5639" max="5639" width="13.85546875" style="4" customWidth="1"/>
    <col min="5640" max="5640" width="20.42578125" style="4" customWidth="1"/>
    <col min="5641" max="5880" width="11.42578125" style="4"/>
    <col min="5881" max="5881" width="14.42578125" style="4" customWidth="1"/>
    <col min="5882" max="5882" width="22.140625" style="4" customWidth="1"/>
    <col min="5883" max="5883" width="16.85546875" style="4" customWidth="1"/>
    <col min="5884" max="5884" width="22.7109375" style="4" customWidth="1"/>
    <col min="5885" max="5885" width="20.28515625" style="4" customWidth="1"/>
    <col min="5886" max="5886" width="22.42578125" style="4" customWidth="1"/>
    <col min="5887" max="5887" width="25.42578125" style="4" customWidth="1"/>
    <col min="5888" max="5888" width="10" style="4" customWidth="1"/>
    <col min="5889" max="5889" width="15.28515625" style="4" customWidth="1"/>
    <col min="5890" max="5894" width="0" style="4" hidden="1" customWidth="1"/>
    <col min="5895" max="5895" width="13.85546875" style="4" customWidth="1"/>
    <col min="5896" max="5896" width="20.42578125" style="4" customWidth="1"/>
    <col min="5897" max="6136" width="11.42578125" style="4"/>
    <col min="6137" max="6137" width="14.42578125" style="4" customWidth="1"/>
    <col min="6138" max="6138" width="22.140625" style="4" customWidth="1"/>
    <col min="6139" max="6139" width="16.85546875" style="4" customWidth="1"/>
    <col min="6140" max="6140" width="22.7109375" style="4" customWidth="1"/>
    <col min="6141" max="6141" width="20.28515625" style="4" customWidth="1"/>
    <col min="6142" max="6142" width="22.42578125" style="4" customWidth="1"/>
    <col min="6143" max="6143" width="25.42578125" style="4" customWidth="1"/>
    <col min="6144" max="6144" width="10" style="4" customWidth="1"/>
    <col min="6145" max="6145" width="15.28515625" style="4" customWidth="1"/>
    <col min="6146" max="6150" width="0" style="4" hidden="1" customWidth="1"/>
    <col min="6151" max="6151" width="13.85546875" style="4" customWidth="1"/>
    <col min="6152" max="6152" width="20.42578125" style="4" customWidth="1"/>
    <col min="6153" max="6392" width="11.42578125" style="4"/>
    <col min="6393" max="6393" width="14.42578125" style="4" customWidth="1"/>
    <col min="6394" max="6394" width="22.140625" style="4" customWidth="1"/>
    <col min="6395" max="6395" width="16.85546875" style="4" customWidth="1"/>
    <col min="6396" max="6396" width="22.7109375" style="4" customWidth="1"/>
    <col min="6397" max="6397" width="20.28515625" style="4" customWidth="1"/>
    <col min="6398" max="6398" width="22.42578125" style="4" customWidth="1"/>
    <col min="6399" max="6399" width="25.42578125" style="4" customWidth="1"/>
    <col min="6400" max="6400" width="10" style="4" customWidth="1"/>
    <col min="6401" max="6401" width="15.28515625" style="4" customWidth="1"/>
    <col min="6402" max="6406" width="0" style="4" hidden="1" customWidth="1"/>
    <col min="6407" max="6407" width="13.85546875" style="4" customWidth="1"/>
    <col min="6408" max="6408" width="20.42578125" style="4" customWidth="1"/>
    <col min="6409" max="6648" width="11.42578125" style="4"/>
    <col min="6649" max="6649" width="14.42578125" style="4" customWidth="1"/>
    <col min="6650" max="6650" width="22.140625" style="4" customWidth="1"/>
    <col min="6651" max="6651" width="16.85546875" style="4" customWidth="1"/>
    <col min="6652" max="6652" width="22.7109375" style="4" customWidth="1"/>
    <col min="6653" max="6653" width="20.28515625" style="4" customWidth="1"/>
    <col min="6654" max="6654" width="22.42578125" style="4" customWidth="1"/>
    <col min="6655" max="6655" width="25.42578125" style="4" customWidth="1"/>
    <col min="6656" max="6656" width="10" style="4" customWidth="1"/>
    <col min="6657" max="6657" width="15.28515625" style="4" customWidth="1"/>
    <col min="6658" max="6662" width="0" style="4" hidden="1" customWidth="1"/>
    <col min="6663" max="6663" width="13.85546875" style="4" customWidth="1"/>
    <col min="6664" max="6664" width="20.42578125" style="4" customWidth="1"/>
    <col min="6665" max="6904" width="11.42578125" style="4"/>
    <col min="6905" max="6905" width="14.42578125" style="4" customWidth="1"/>
    <col min="6906" max="6906" width="22.140625" style="4" customWidth="1"/>
    <col min="6907" max="6907" width="16.85546875" style="4" customWidth="1"/>
    <col min="6908" max="6908" width="22.7109375" style="4" customWidth="1"/>
    <col min="6909" max="6909" width="20.28515625" style="4" customWidth="1"/>
    <col min="6910" max="6910" width="22.42578125" style="4" customWidth="1"/>
    <col min="6911" max="6911" width="25.42578125" style="4" customWidth="1"/>
    <col min="6912" max="6912" width="10" style="4" customWidth="1"/>
    <col min="6913" max="6913" width="15.28515625" style="4" customWidth="1"/>
    <col min="6914" max="6918" width="0" style="4" hidden="1" customWidth="1"/>
    <col min="6919" max="6919" width="13.85546875" style="4" customWidth="1"/>
    <col min="6920" max="6920" width="20.42578125" style="4" customWidth="1"/>
    <col min="6921" max="7160" width="11.42578125" style="4"/>
    <col min="7161" max="7161" width="14.42578125" style="4" customWidth="1"/>
    <col min="7162" max="7162" width="22.140625" style="4" customWidth="1"/>
    <col min="7163" max="7163" width="16.85546875" style="4" customWidth="1"/>
    <col min="7164" max="7164" width="22.7109375" style="4" customWidth="1"/>
    <col min="7165" max="7165" width="20.28515625" style="4" customWidth="1"/>
    <col min="7166" max="7166" width="22.42578125" style="4" customWidth="1"/>
    <col min="7167" max="7167" width="25.42578125" style="4" customWidth="1"/>
    <col min="7168" max="7168" width="10" style="4" customWidth="1"/>
    <col min="7169" max="7169" width="15.28515625" style="4" customWidth="1"/>
    <col min="7170" max="7174" width="0" style="4" hidden="1" customWidth="1"/>
    <col min="7175" max="7175" width="13.85546875" style="4" customWidth="1"/>
    <col min="7176" max="7176" width="20.42578125" style="4" customWidth="1"/>
    <col min="7177" max="7416" width="11.42578125" style="4"/>
    <col min="7417" max="7417" width="14.42578125" style="4" customWidth="1"/>
    <col min="7418" max="7418" width="22.140625" style="4" customWidth="1"/>
    <col min="7419" max="7419" width="16.85546875" style="4" customWidth="1"/>
    <col min="7420" max="7420" width="22.7109375" style="4" customWidth="1"/>
    <col min="7421" max="7421" width="20.28515625" style="4" customWidth="1"/>
    <col min="7422" max="7422" width="22.42578125" style="4" customWidth="1"/>
    <col min="7423" max="7423" width="25.42578125" style="4" customWidth="1"/>
    <col min="7424" max="7424" width="10" style="4" customWidth="1"/>
    <col min="7425" max="7425" width="15.28515625" style="4" customWidth="1"/>
    <col min="7426" max="7430" width="0" style="4" hidden="1" customWidth="1"/>
    <col min="7431" max="7431" width="13.85546875" style="4" customWidth="1"/>
    <col min="7432" max="7432" width="20.42578125" style="4" customWidth="1"/>
    <col min="7433" max="7672" width="11.42578125" style="4"/>
    <col min="7673" max="7673" width="14.42578125" style="4" customWidth="1"/>
    <col min="7674" max="7674" width="22.140625" style="4" customWidth="1"/>
    <col min="7675" max="7675" width="16.85546875" style="4" customWidth="1"/>
    <col min="7676" max="7676" width="22.7109375" style="4" customWidth="1"/>
    <col min="7677" max="7677" width="20.28515625" style="4" customWidth="1"/>
    <col min="7678" max="7678" width="22.42578125" style="4" customWidth="1"/>
    <col min="7679" max="7679" width="25.42578125" style="4" customWidth="1"/>
    <col min="7680" max="7680" width="10" style="4" customWidth="1"/>
    <col min="7681" max="7681" width="15.28515625" style="4" customWidth="1"/>
    <col min="7682" max="7686" width="0" style="4" hidden="1" customWidth="1"/>
    <col min="7687" max="7687" width="13.85546875" style="4" customWidth="1"/>
    <col min="7688" max="7688" width="20.42578125" style="4" customWidth="1"/>
    <col min="7689" max="7928" width="11.42578125" style="4"/>
    <col min="7929" max="7929" width="14.42578125" style="4" customWidth="1"/>
    <col min="7930" max="7930" width="22.140625" style="4" customWidth="1"/>
    <col min="7931" max="7931" width="16.85546875" style="4" customWidth="1"/>
    <col min="7932" max="7932" width="22.7109375" style="4" customWidth="1"/>
    <col min="7933" max="7933" width="20.28515625" style="4" customWidth="1"/>
    <col min="7934" max="7934" width="22.42578125" style="4" customWidth="1"/>
    <col min="7935" max="7935" width="25.42578125" style="4" customWidth="1"/>
    <col min="7936" max="7936" width="10" style="4" customWidth="1"/>
    <col min="7937" max="7937" width="15.28515625" style="4" customWidth="1"/>
    <col min="7938" max="7942" width="0" style="4" hidden="1" customWidth="1"/>
    <col min="7943" max="7943" width="13.85546875" style="4" customWidth="1"/>
    <col min="7944" max="7944" width="20.42578125" style="4" customWidth="1"/>
    <col min="7945" max="8184" width="11.42578125" style="4"/>
    <col min="8185" max="8185" width="14.42578125" style="4" customWidth="1"/>
    <col min="8186" max="8186" width="22.140625" style="4" customWidth="1"/>
    <col min="8187" max="8187" width="16.85546875" style="4" customWidth="1"/>
    <col min="8188" max="8188" width="22.7109375" style="4" customWidth="1"/>
    <col min="8189" max="8189" width="20.28515625" style="4" customWidth="1"/>
    <col min="8190" max="8190" width="22.42578125" style="4" customWidth="1"/>
    <col min="8191" max="8191" width="25.42578125" style="4" customWidth="1"/>
    <col min="8192" max="8192" width="10" style="4" customWidth="1"/>
    <col min="8193" max="8193" width="15.28515625" style="4" customWidth="1"/>
    <col min="8194" max="8198" width="0" style="4" hidden="1" customWidth="1"/>
    <col min="8199" max="8199" width="13.85546875" style="4" customWidth="1"/>
    <col min="8200" max="8200" width="20.42578125" style="4" customWidth="1"/>
    <col min="8201" max="8440" width="11.42578125" style="4"/>
    <col min="8441" max="8441" width="14.42578125" style="4" customWidth="1"/>
    <col min="8442" max="8442" width="22.140625" style="4" customWidth="1"/>
    <col min="8443" max="8443" width="16.85546875" style="4" customWidth="1"/>
    <col min="8444" max="8444" width="22.7109375" style="4" customWidth="1"/>
    <col min="8445" max="8445" width="20.28515625" style="4" customWidth="1"/>
    <col min="8446" max="8446" width="22.42578125" style="4" customWidth="1"/>
    <col min="8447" max="8447" width="25.42578125" style="4" customWidth="1"/>
    <col min="8448" max="8448" width="10" style="4" customWidth="1"/>
    <col min="8449" max="8449" width="15.28515625" style="4" customWidth="1"/>
    <col min="8450" max="8454" width="0" style="4" hidden="1" customWidth="1"/>
    <col min="8455" max="8455" width="13.85546875" style="4" customWidth="1"/>
    <col min="8456" max="8456" width="20.42578125" style="4" customWidth="1"/>
    <col min="8457" max="8696" width="11.42578125" style="4"/>
    <col min="8697" max="8697" width="14.42578125" style="4" customWidth="1"/>
    <col min="8698" max="8698" width="22.140625" style="4" customWidth="1"/>
    <col min="8699" max="8699" width="16.85546875" style="4" customWidth="1"/>
    <col min="8700" max="8700" width="22.7109375" style="4" customWidth="1"/>
    <col min="8701" max="8701" width="20.28515625" style="4" customWidth="1"/>
    <col min="8702" max="8702" width="22.42578125" style="4" customWidth="1"/>
    <col min="8703" max="8703" width="25.42578125" style="4" customWidth="1"/>
    <col min="8704" max="8704" width="10" style="4" customWidth="1"/>
    <col min="8705" max="8705" width="15.28515625" style="4" customWidth="1"/>
    <col min="8706" max="8710" width="0" style="4" hidden="1" customWidth="1"/>
    <col min="8711" max="8711" width="13.85546875" style="4" customWidth="1"/>
    <col min="8712" max="8712" width="20.42578125" style="4" customWidth="1"/>
    <col min="8713" max="8952" width="11.42578125" style="4"/>
    <col min="8953" max="8953" width="14.42578125" style="4" customWidth="1"/>
    <col min="8954" max="8954" width="22.140625" style="4" customWidth="1"/>
    <col min="8955" max="8955" width="16.85546875" style="4" customWidth="1"/>
    <col min="8956" max="8956" width="22.7109375" style="4" customWidth="1"/>
    <col min="8957" max="8957" width="20.28515625" style="4" customWidth="1"/>
    <col min="8958" max="8958" width="22.42578125" style="4" customWidth="1"/>
    <col min="8959" max="8959" width="25.42578125" style="4" customWidth="1"/>
    <col min="8960" max="8960" width="10" style="4" customWidth="1"/>
    <col min="8961" max="8961" width="15.28515625" style="4" customWidth="1"/>
    <col min="8962" max="8966" width="0" style="4" hidden="1" customWidth="1"/>
    <col min="8967" max="8967" width="13.85546875" style="4" customWidth="1"/>
    <col min="8968" max="8968" width="20.42578125" style="4" customWidth="1"/>
    <col min="8969" max="9208" width="11.42578125" style="4"/>
    <col min="9209" max="9209" width="14.42578125" style="4" customWidth="1"/>
    <col min="9210" max="9210" width="22.140625" style="4" customWidth="1"/>
    <col min="9211" max="9211" width="16.85546875" style="4" customWidth="1"/>
    <col min="9212" max="9212" width="22.7109375" style="4" customWidth="1"/>
    <col min="9213" max="9213" width="20.28515625" style="4" customWidth="1"/>
    <col min="9214" max="9214" width="22.42578125" style="4" customWidth="1"/>
    <col min="9215" max="9215" width="25.42578125" style="4" customWidth="1"/>
    <col min="9216" max="9216" width="10" style="4" customWidth="1"/>
    <col min="9217" max="9217" width="15.28515625" style="4" customWidth="1"/>
    <col min="9218" max="9222" width="0" style="4" hidden="1" customWidth="1"/>
    <col min="9223" max="9223" width="13.85546875" style="4" customWidth="1"/>
    <col min="9224" max="9224" width="20.42578125" style="4" customWidth="1"/>
    <col min="9225" max="9464" width="11.42578125" style="4"/>
    <col min="9465" max="9465" width="14.42578125" style="4" customWidth="1"/>
    <col min="9466" max="9466" width="22.140625" style="4" customWidth="1"/>
    <col min="9467" max="9467" width="16.85546875" style="4" customWidth="1"/>
    <col min="9468" max="9468" width="22.7109375" style="4" customWidth="1"/>
    <col min="9469" max="9469" width="20.28515625" style="4" customWidth="1"/>
    <col min="9470" max="9470" width="22.42578125" style="4" customWidth="1"/>
    <col min="9471" max="9471" width="25.42578125" style="4" customWidth="1"/>
    <col min="9472" max="9472" width="10" style="4" customWidth="1"/>
    <col min="9473" max="9473" width="15.28515625" style="4" customWidth="1"/>
    <col min="9474" max="9478" width="0" style="4" hidden="1" customWidth="1"/>
    <col min="9479" max="9479" width="13.85546875" style="4" customWidth="1"/>
    <col min="9480" max="9480" width="20.42578125" style="4" customWidth="1"/>
    <col min="9481" max="9720" width="11.42578125" style="4"/>
    <col min="9721" max="9721" width="14.42578125" style="4" customWidth="1"/>
    <col min="9722" max="9722" width="22.140625" style="4" customWidth="1"/>
    <col min="9723" max="9723" width="16.85546875" style="4" customWidth="1"/>
    <col min="9724" max="9724" width="22.7109375" style="4" customWidth="1"/>
    <col min="9725" max="9725" width="20.28515625" style="4" customWidth="1"/>
    <col min="9726" max="9726" width="22.42578125" style="4" customWidth="1"/>
    <col min="9727" max="9727" width="25.42578125" style="4" customWidth="1"/>
    <col min="9728" max="9728" width="10" style="4" customWidth="1"/>
    <col min="9729" max="9729" width="15.28515625" style="4" customWidth="1"/>
    <col min="9730" max="9734" width="0" style="4" hidden="1" customWidth="1"/>
    <col min="9735" max="9735" width="13.85546875" style="4" customWidth="1"/>
    <col min="9736" max="9736" width="20.42578125" style="4" customWidth="1"/>
    <col min="9737" max="9976" width="11.42578125" style="4"/>
    <col min="9977" max="9977" width="14.42578125" style="4" customWidth="1"/>
    <col min="9978" max="9978" width="22.140625" style="4" customWidth="1"/>
    <col min="9979" max="9979" width="16.85546875" style="4" customWidth="1"/>
    <col min="9980" max="9980" width="22.7109375" style="4" customWidth="1"/>
    <col min="9981" max="9981" width="20.28515625" style="4" customWidth="1"/>
    <col min="9982" max="9982" width="22.42578125" style="4" customWidth="1"/>
    <col min="9983" max="9983" width="25.42578125" style="4" customWidth="1"/>
    <col min="9984" max="9984" width="10" style="4" customWidth="1"/>
    <col min="9985" max="9985" width="15.28515625" style="4" customWidth="1"/>
    <col min="9986" max="9990" width="0" style="4" hidden="1" customWidth="1"/>
    <col min="9991" max="9991" width="13.85546875" style="4" customWidth="1"/>
    <col min="9992" max="9992" width="20.42578125" style="4" customWidth="1"/>
    <col min="9993" max="10232" width="11.42578125" style="4"/>
    <col min="10233" max="10233" width="14.42578125" style="4" customWidth="1"/>
    <col min="10234" max="10234" width="22.140625" style="4" customWidth="1"/>
    <col min="10235" max="10235" width="16.85546875" style="4" customWidth="1"/>
    <col min="10236" max="10236" width="22.7109375" style="4" customWidth="1"/>
    <col min="10237" max="10237" width="20.28515625" style="4" customWidth="1"/>
    <col min="10238" max="10238" width="22.42578125" style="4" customWidth="1"/>
    <col min="10239" max="10239" width="25.42578125" style="4" customWidth="1"/>
    <col min="10240" max="10240" width="10" style="4" customWidth="1"/>
    <col min="10241" max="10241" width="15.28515625" style="4" customWidth="1"/>
    <col min="10242" max="10246" width="0" style="4" hidden="1" customWidth="1"/>
    <col min="10247" max="10247" width="13.85546875" style="4" customWidth="1"/>
    <col min="10248" max="10248" width="20.42578125" style="4" customWidth="1"/>
    <col min="10249" max="10488" width="11.42578125" style="4"/>
    <col min="10489" max="10489" width="14.42578125" style="4" customWidth="1"/>
    <col min="10490" max="10490" width="22.140625" style="4" customWidth="1"/>
    <col min="10491" max="10491" width="16.85546875" style="4" customWidth="1"/>
    <col min="10492" max="10492" width="22.7109375" style="4" customWidth="1"/>
    <col min="10493" max="10493" width="20.28515625" style="4" customWidth="1"/>
    <col min="10494" max="10494" width="22.42578125" style="4" customWidth="1"/>
    <col min="10495" max="10495" width="25.42578125" style="4" customWidth="1"/>
    <col min="10496" max="10496" width="10" style="4" customWidth="1"/>
    <col min="10497" max="10497" width="15.28515625" style="4" customWidth="1"/>
    <col min="10498" max="10502" width="0" style="4" hidden="1" customWidth="1"/>
    <col min="10503" max="10503" width="13.85546875" style="4" customWidth="1"/>
    <col min="10504" max="10504" width="20.42578125" style="4" customWidth="1"/>
    <col min="10505" max="10744" width="11.42578125" style="4"/>
    <col min="10745" max="10745" width="14.42578125" style="4" customWidth="1"/>
    <col min="10746" max="10746" width="22.140625" style="4" customWidth="1"/>
    <col min="10747" max="10747" width="16.85546875" style="4" customWidth="1"/>
    <col min="10748" max="10748" width="22.7109375" style="4" customWidth="1"/>
    <col min="10749" max="10749" width="20.28515625" style="4" customWidth="1"/>
    <col min="10750" max="10750" width="22.42578125" style="4" customWidth="1"/>
    <col min="10751" max="10751" width="25.42578125" style="4" customWidth="1"/>
    <col min="10752" max="10752" width="10" style="4" customWidth="1"/>
    <col min="10753" max="10753" width="15.28515625" style="4" customWidth="1"/>
    <col min="10754" max="10758" width="0" style="4" hidden="1" customWidth="1"/>
    <col min="10759" max="10759" width="13.85546875" style="4" customWidth="1"/>
    <col min="10760" max="10760" width="20.42578125" style="4" customWidth="1"/>
    <col min="10761" max="11000" width="11.42578125" style="4"/>
    <col min="11001" max="11001" width="14.42578125" style="4" customWidth="1"/>
    <col min="11002" max="11002" width="22.140625" style="4" customWidth="1"/>
    <col min="11003" max="11003" width="16.85546875" style="4" customWidth="1"/>
    <col min="11004" max="11004" width="22.7109375" style="4" customWidth="1"/>
    <col min="11005" max="11005" width="20.28515625" style="4" customWidth="1"/>
    <col min="11006" max="11006" width="22.42578125" style="4" customWidth="1"/>
    <col min="11007" max="11007" width="25.42578125" style="4" customWidth="1"/>
    <col min="11008" max="11008" width="10" style="4" customWidth="1"/>
    <col min="11009" max="11009" width="15.28515625" style="4" customWidth="1"/>
    <col min="11010" max="11014" width="0" style="4" hidden="1" customWidth="1"/>
    <col min="11015" max="11015" width="13.85546875" style="4" customWidth="1"/>
    <col min="11016" max="11016" width="20.42578125" style="4" customWidth="1"/>
    <col min="11017" max="11256" width="11.42578125" style="4"/>
    <col min="11257" max="11257" width="14.42578125" style="4" customWidth="1"/>
    <col min="11258" max="11258" width="22.140625" style="4" customWidth="1"/>
    <col min="11259" max="11259" width="16.85546875" style="4" customWidth="1"/>
    <col min="11260" max="11260" width="22.7109375" style="4" customWidth="1"/>
    <col min="11261" max="11261" width="20.28515625" style="4" customWidth="1"/>
    <col min="11262" max="11262" width="22.42578125" style="4" customWidth="1"/>
    <col min="11263" max="11263" width="25.42578125" style="4" customWidth="1"/>
    <col min="11264" max="11264" width="10" style="4" customWidth="1"/>
    <col min="11265" max="11265" width="15.28515625" style="4" customWidth="1"/>
    <col min="11266" max="11270" width="0" style="4" hidden="1" customWidth="1"/>
    <col min="11271" max="11271" width="13.85546875" style="4" customWidth="1"/>
    <col min="11272" max="11272" width="20.42578125" style="4" customWidth="1"/>
    <col min="11273" max="11512" width="11.42578125" style="4"/>
    <col min="11513" max="11513" width="14.42578125" style="4" customWidth="1"/>
    <col min="11514" max="11514" width="22.140625" style="4" customWidth="1"/>
    <col min="11515" max="11515" width="16.85546875" style="4" customWidth="1"/>
    <col min="11516" max="11516" width="22.7109375" style="4" customWidth="1"/>
    <col min="11517" max="11517" width="20.28515625" style="4" customWidth="1"/>
    <col min="11518" max="11518" width="22.42578125" style="4" customWidth="1"/>
    <col min="11519" max="11519" width="25.42578125" style="4" customWidth="1"/>
    <col min="11520" max="11520" width="10" style="4" customWidth="1"/>
    <col min="11521" max="11521" width="15.28515625" style="4" customWidth="1"/>
    <col min="11522" max="11526" width="0" style="4" hidden="1" customWidth="1"/>
    <col min="11527" max="11527" width="13.85546875" style="4" customWidth="1"/>
    <col min="11528" max="11528" width="20.42578125" style="4" customWidth="1"/>
    <col min="11529" max="11768" width="11.42578125" style="4"/>
    <col min="11769" max="11769" width="14.42578125" style="4" customWidth="1"/>
    <col min="11770" max="11770" width="22.140625" style="4" customWidth="1"/>
    <col min="11771" max="11771" width="16.85546875" style="4" customWidth="1"/>
    <col min="11772" max="11772" width="22.7109375" style="4" customWidth="1"/>
    <col min="11773" max="11773" width="20.28515625" style="4" customWidth="1"/>
    <col min="11774" max="11774" width="22.42578125" style="4" customWidth="1"/>
    <col min="11775" max="11775" width="25.42578125" style="4" customWidth="1"/>
    <col min="11776" max="11776" width="10" style="4" customWidth="1"/>
    <col min="11777" max="11777" width="15.28515625" style="4" customWidth="1"/>
    <col min="11778" max="11782" width="0" style="4" hidden="1" customWidth="1"/>
    <col min="11783" max="11783" width="13.85546875" style="4" customWidth="1"/>
    <col min="11784" max="11784" width="20.42578125" style="4" customWidth="1"/>
    <col min="11785" max="12024" width="11.42578125" style="4"/>
    <col min="12025" max="12025" width="14.42578125" style="4" customWidth="1"/>
    <col min="12026" max="12026" width="22.140625" style="4" customWidth="1"/>
    <col min="12027" max="12027" width="16.85546875" style="4" customWidth="1"/>
    <col min="12028" max="12028" width="22.7109375" style="4" customWidth="1"/>
    <col min="12029" max="12029" width="20.28515625" style="4" customWidth="1"/>
    <col min="12030" max="12030" width="22.42578125" style="4" customWidth="1"/>
    <col min="12031" max="12031" width="25.42578125" style="4" customWidth="1"/>
    <col min="12032" max="12032" width="10" style="4" customWidth="1"/>
    <col min="12033" max="12033" width="15.28515625" style="4" customWidth="1"/>
    <col min="12034" max="12038" width="0" style="4" hidden="1" customWidth="1"/>
    <col min="12039" max="12039" width="13.85546875" style="4" customWidth="1"/>
    <col min="12040" max="12040" width="20.42578125" style="4" customWidth="1"/>
    <col min="12041" max="12280" width="11.42578125" style="4"/>
    <col min="12281" max="12281" width="14.42578125" style="4" customWidth="1"/>
    <col min="12282" max="12282" width="22.140625" style="4" customWidth="1"/>
    <col min="12283" max="12283" width="16.85546875" style="4" customWidth="1"/>
    <col min="12284" max="12284" width="22.7109375" style="4" customWidth="1"/>
    <col min="12285" max="12285" width="20.28515625" style="4" customWidth="1"/>
    <col min="12286" max="12286" width="22.42578125" style="4" customWidth="1"/>
    <col min="12287" max="12287" width="25.42578125" style="4" customWidth="1"/>
    <col min="12288" max="12288" width="10" style="4" customWidth="1"/>
    <col min="12289" max="12289" width="15.28515625" style="4" customWidth="1"/>
    <col min="12290" max="12294" width="0" style="4" hidden="1" customWidth="1"/>
    <col min="12295" max="12295" width="13.85546875" style="4" customWidth="1"/>
    <col min="12296" max="12296" width="20.42578125" style="4" customWidth="1"/>
    <col min="12297" max="12536" width="11.42578125" style="4"/>
    <col min="12537" max="12537" width="14.42578125" style="4" customWidth="1"/>
    <col min="12538" max="12538" width="22.140625" style="4" customWidth="1"/>
    <col min="12539" max="12539" width="16.85546875" style="4" customWidth="1"/>
    <col min="12540" max="12540" width="22.7109375" style="4" customWidth="1"/>
    <col min="12541" max="12541" width="20.28515625" style="4" customWidth="1"/>
    <col min="12542" max="12542" width="22.42578125" style="4" customWidth="1"/>
    <col min="12543" max="12543" width="25.42578125" style="4" customWidth="1"/>
    <col min="12544" max="12544" width="10" style="4" customWidth="1"/>
    <col min="12545" max="12545" width="15.28515625" style="4" customWidth="1"/>
    <col min="12546" max="12550" width="0" style="4" hidden="1" customWidth="1"/>
    <col min="12551" max="12551" width="13.85546875" style="4" customWidth="1"/>
    <col min="12552" max="12552" width="20.42578125" style="4" customWidth="1"/>
    <col min="12553" max="12792" width="11.42578125" style="4"/>
    <col min="12793" max="12793" width="14.42578125" style="4" customWidth="1"/>
    <col min="12794" max="12794" width="22.140625" style="4" customWidth="1"/>
    <col min="12795" max="12795" width="16.85546875" style="4" customWidth="1"/>
    <col min="12796" max="12796" width="22.7109375" style="4" customWidth="1"/>
    <col min="12797" max="12797" width="20.28515625" style="4" customWidth="1"/>
    <col min="12798" max="12798" width="22.42578125" style="4" customWidth="1"/>
    <col min="12799" max="12799" width="25.42578125" style="4" customWidth="1"/>
    <col min="12800" max="12800" width="10" style="4" customWidth="1"/>
    <col min="12801" max="12801" width="15.28515625" style="4" customWidth="1"/>
    <col min="12802" max="12806" width="0" style="4" hidden="1" customWidth="1"/>
    <col min="12807" max="12807" width="13.85546875" style="4" customWidth="1"/>
    <col min="12808" max="12808" width="20.42578125" style="4" customWidth="1"/>
    <col min="12809" max="13048" width="11.42578125" style="4"/>
    <col min="13049" max="13049" width="14.42578125" style="4" customWidth="1"/>
    <col min="13050" max="13050" width="22.140625" style="4" customWidth="1"/>
    <col min="13051" max="13051" width="16.85546875" style="4" customWidth="1"/>
    <col min="13052" max="13052" width="22.7109375" style="4" customWidth="1"/>
    <col min="13053" max="13053" width="20.28515625" style="4" customWidth="1"/>
    <col min="13054" max="13054" width="22.42578125" style="4" customWidth="1"/>
    <col min="13055" max="13055" width="25.42578125" style="4" customWidth="1"/>
    <col min="13056" max="13056" width="10" style="4" customWidth="1"/>
    <col min="13057" max="13057" width="15.28515625" style="4" customWidth="1"/>
    <col min="13058" max="13062" width="0" style="4" hidden="1" customWidth="1"/>
    <col min="13063" max="13063" width="13.85546875" style="4" customWidth="1"/>
    <col min="13064" max="13064" width="20.42578125" style="4" customWidth="1"/>
    <col min="13065" max="13304" width="11.42578125" style="4"/>
    <col min="13305" max="13305" width="14.42578125" style="4" customWidth="1"/>
    <col min="13306" max="13306" width="22.140625" style="4" customWidth="1"/>
    <col min="13307" max="13307" width="16.85546875" style="4" customWidth="1"/>
    <col min="13308" max="13308" width="22.7109375" style="4" customWidth="1"/>
    <col min="13309" max="13309" width="20.28515625" style="4" customWidth="1"/>
    <col min="13310" max="13310" width="22.42578125" style="4" customWidth="1"/>
    <col min="13311" max="13311" width="25.42578125" style="4" customWidth="1"/>
    <col min="13312" max="13312" width="10" style="4" customWidth="1"/>
    <col min="13313" max="13313" width="15.28515625" style="4" customWidth="1"/>
    <col min="13314" max="13318" width="0" style="4" hidden="1" customWidth="1"/>
    <col min="13319" max="13319" width="13.85546875" style="4" customWidth="1"/>
    <col min="13320" max="13320" width="20.42578125" style="4" customWidth="1"/>
    <col min="13321" max="13560" width="11.42578125" style="4"/>
    <col min="13561" max="13561" width="14.42578125" style="4" customWidth="1"/>
    <col min="13562" max="13562" width="22.140625" style="4" customWidth="1"/>
    <col min="13563" max="13563" width="16.85546875" style="4" customWidth="1"/>
    <col min="13564" max="13564" width="22.7109375" style="4" customWidth="1"/>
    <col min="13565" max="13565" width="20.28515625" style="4" customWidth="1"/>
    <col min="13566" max="13566" width="22.42578125" style="4" customWidth="1"/>
    <col min="13567" max="13567" width="25.42578125" style="4" customWidth="1"/>
    <col min="13568" max="13568" width="10" style="4" customWidth="1"/>
    <col min="13569" max="13569" width="15.28515625" style="4" customWidth="1"/>
    <col min="13570" max="13574" width="0" style="4" hidden="1" customWidth="1"/>
    <col min="13575" max="13575" width="13.85546875" style="4" customWidth="1"/>
    <col min="13576" max="13576" width="20.42578125" style="4" customWidth="1"/>
    <col min="13577" max="13816" width="11.42578125" style="4"/>
    <col min="13817" max="13817" width="14.42578125" style="4" customWidth="1"/>
    <col min="13818" max="13818" width="22.140625" style="4" customWidth="1"/>
    <col min="13819" max="13819" width="16.85546875" style="4" customWidth="1"/>
    <col min="13820" max="13820" width="22.7109375" style="4" customWidth="1"/>
    <col min="13821" max="13821" width="20.28515625" style="4" customWidth="1"/>
    <col min="13822" max="13822" width="22.42578125" style="4" customWidth="1"/>
    <col min="13823" max="13823" width="25.42578125" style="4" customWidth="1"/>
    <col min="13824" max="13824" width="10" style="4" customWidth="1"/>
    <col min="13825" max="13825" width="15.28515625" style="4" customWidth="1"/>
    <col min="13826" max="13830" width="0" style="4" hidden="1" customWidth="1"/>
    <col min="13831" max="13831" width="13.85546875" style="4" customWidth="1"/>
    <col min="13832" max="13832" width="20.42578125" style="4" customWidth="1"/>
    <col min="13833" max="14072" width="11.42578125" style="4"/>
    <col min="14073" max="14073" width="14.42578125" style="4" customWidth="1"/>
    <col min="14074" max="14074" width="22.140625" style="4" customWidth="1"/>
    <col min="14075" max="14075" width="16.85546875" style="4" customWidth="1"/>
    <col min="14076" max="14076" width="22.7109375" style="4" customWidth="1"/>
    <col min="14077" max="14077" width="20.28515625" style="4" customWidth="1"/>
    <col min="14078" max="14078" width="22.42578125" style="4" customWidth="1"/>
    <col min="14079" max="14079" width="25.42578125" style="4" customWidth="1"/>
    <col min="14080" max="14080" width="10" style="4" customWidth="1"/>
    <col min="14081" max="14081" width="15.28515625" style="4" customWidth="1"/>
    <col min="14082" max="14086" width="0" style="4" hidden="1" customWidth="1"/>
    <col min="14087" max="14087" width="13.85546875" style="4" customWidth="1"/>
    <col min="14088" max="14088" width="20.42578125" style="4" customWidth="1"/>
    <col min="14089" max="14328" width="11.42578125" style="4"/>
    <col min="14329" max="14329" width="14.42578125" style="4" customWidth="1"/>
    <col min="14330" max="14330" width="22.140625" style="4" customWidth="1"/>
    <col min="14331" max="14331" width="16.85546875" style="4" customWidth="1"/>
    <col min="14332" max="14332" width="22.7109375" style="4" customWidth="1"/>
    <col min="14333" max="14333" width="20.28515625" style="4" customWidth="1"/>
    <col min="14334" max="14334" width="22.42578125" style="4" customWidth="1"/>
    <col min="14335" max="14335" width="25.42578125" style="4" customWidth="1"/>
    <col min="14336" max="14336" width="10" style="4" customWidth="1"/>
    <col min="14337" max="14337" width="15.28515625" style="4" customWidth="1"/>
    <col min="14338" max="14342" width="0" style="4" hidden="1" customWidth="1"/>
    <col min="14343" max="14343" width="13.85546875" style="4" customWidth="1"/>
    <col min="14344" max="14344" width="20.42578125" style="4" customWidth="1"/>
    <col min="14345" max="14584" width="11.42578125" style="4"/>
    <col min="14585" max="14585" width="14.42578125" style="4" customWidth="1"/>
    <col min="14586" max="14586" width="22.140625" style="4" customWidth="1"/>
    <col min="14587" max="14587" width="16.85546875" style="4" customWidth="1"/>
    <col min="14588" max="14588" width="22.7109375" style="4" customWidth="1"/>
    <col min="14589" max="14589" width="20.28515625" style="4" customWidth="1"/>
    <col min="14590" max="14590" width="22.42578125" style="4" customWidth="1"/>
    <col min="14591" max="14591" width="25.42578125" style="4" customWidth="1"/>
    <col min="14592" max="14592" width="10" style="4" customWidth="1"/>
    <col min="14593" max="14593" width="15.28515625" style="4" customWidth="1"/>
    <col min="14594" max="14598" width="0" style="4" hidden="1" customWidth="1"/>
    <col min="14599" max="14599" width="13.85546875" style="4" customWidth="1"/>
    <col min="14600" max="14600" width="20.42578125" style="4" customWidth="1"/>
    <col min="14601" max="14840" width="11.42578125" style="4"/>
    <col min="14841" max="14841" width="14.42578125" style="4" customWidth="1"/>
    <col min="14842" max="14842" width="22.140625" style="4" customWidth="1"/>
    <col min="14843" max="14843" width="16.85546875" style="4" customWidth="1"/>
    <col min="14844" max="14844" width="22.7109375" style="4" customWidth="1"/>
    <col min="14845" max="14845" width="20.28515625" style="4" customWidth="1"/>
    <col min="14846" max="14846" width="22.42578125" style="4" customWidth="1"/>
    <col min="14847" max="14847" width="25.42578125" style="4" customWidth="1"/>
    <col min="14848" max="14848" width="10" style="4" customWidth="1"/>
    <col min="14849" max="14849" width="15.28515625" style="4" customWidth="1"/>
    <col min="14850" max="14854" width="0" style="4" hidden="1" customWidth="1"/>
    <col min="14855" max="14855" width="13.85546875" style="4" customWidth="1"/>
    <col min="14856" max="14856" width="20.42578125" style="4" customWidth="1"/>
    <col min="14857" max="15096" width="11.42578125" style="4"/>
    <col min="15097" max="15097" width="14.42578125" style="4" customWidth="1"/>
    <col min="15098" max="15098" width="22.140625" style="4" customWidth="1"/>
    <col min="15099" max="15099" width="16.85546875" style="4" customWidth="1"/>
    <col min="15100" max="15100" width="22.7109375" style="4" customWidth="1"/>
    <col min="15101" max="15101" width="20.28515625" style="4" customWidth="1"/>
    <col min="15102" max="15102" width="22.42578125" style="4" customWidth="1"/>
    <col min="15103" max="15103" width="25.42578125" style="4" customWidth="1"/>
    <col min="15104" max="15104" width="10" style="4" customWidth="1"/>
    <col min="15105" max="15105" width="15.28515625" style="4" customWidth="1"/>
    <col min="15106" max="15110" width="0" style="4" hidden="1" customWidth="1"/>
    <col min="15111" max="15111" width="13.85546875" style="4" customWidth="1"/>
    <col min="15112" max="15112" width="20.42578125" style="4" customWidth="1"/>
    <col min="15113" max="15352" width="11.42578125" style="4"/>
    <col min="15353" max="15353" width="14.42578125" style="4" customWidth="1"/>
    <col min="15354" max="15354" width="22.140625" style="4" customWidth="1"/>
    <col min="15355" max="15355" width="16.85546875" style="4" customWidth="1"/>
    <col min="15356" max="15356" width="22.7109375" style="4" customWidth="1"/>
    <col min="15357" max="15357" width="20.28515625" style="4" customWidth="1"/>
    <col min="15358" max="15358" width="22.42578125" style="4" customWidth="1"/>
    <col min="15359" max="15359" width="25.42578125" style="4" customWidth="1"/>
    <col min="15360" max="15360" width="10" style="4" customWidth="1"/>
    <col min="15361" max="15361" width="15.28515625" style="4" customWidth="1"/>
    <col min="15362" max="15366" width="0" style="4" hidden="1" customWidth="1"/>
    <col min="15367" max="15367" width="13.85546875" style="4" customWidth="1"/>
    <col min="15368" max="15368" width="20.42578125" style="4" customWidth="1"/>
    <col min="15369" max="15608" width="11.42578125" style="4"/>
    <col min="15609" max="15609" width="14.42578125" style="4" customWidth="1"/>
    <col min="15610" max="15610" width="22.140625" style="4" customWidth="1"/>
    <col min="15611" max="15611" width="16.85546875" style="4" customWidth="1"/>
    <col min="15612" max="15612" width="22.7109375" style="4" customWidth="1"/>
    <col min="15613" max="15613" width="20.28515625" style="4" customWidth="1"/>
    <col min="15614" max="15614" width="22.42578125" style="4" customWidth="1"/>
    <col min="15615" max="15615" width="25.42578125" style="4" customWidth="1"/>
    <col min="15616" max="15616" width="10" style="4" customWidth="1"/>
    <col min="15617" max="15617" width="15.28515625" style="4" customWidth="1"/>
    <col min="15618" max="15622" width="0" style="4" hidden="1" customWidth="1"/>
    <col min="15623" max="15623" width="13.85546875" style="4" customWidth="1"/>
    <col min="15624" max="15624" width="20.42578125" style="4" customWidth="1"/>
    <col min="15625" max="15864" width="11.42578125" style="4"/>
    <col min="15865" max="15865" width="14.42578125" style="4" customWidth="1"/>
    <col min="15866" max="15866" width="22.140625" style="4" customWidth="1"/>
    <col min="15867" max="15867" width="16.85546875" style="4" customWidth="1"/>
    <col min="15868" max="15868" width="22.7109375" style="4" customWidth="1"/>
    <col min="15869" max="15869" width="20.28515625" style="4" customWidth="1"/>
    <col min="15870" max="15870" width="22.42578125" style="4" customWidth="1"/>
    <col min="15871" max="15871" width="25.42578125" style="4" customWidth="1"/>
    <col min="15872" max="15872" width="10" style="4" customWidth="1"/>
    <col min="15873" max="15873" width="15.28515625" style="4" customWidth="1"/>
    <col min="15874" max="15878" width="0" style="4" hidden="1" customWidth="1"/>
    <col min="15879" max="15879" width="13.85546875" style="4" customWidth="1"/>
    <col min="15880" max="15880" width="20.42578125" style="4" customWidth="1"/>
    <col min="15881" max="16120" width="11.42578125" style="4"/>
    <col min="16121" max="16121" width="14.42578125" style="4" customWidth="1"/>
    <col min="16122" max="16122" width="22.140625" style="4" customWidth="1"/>
    <col min="16123" max="16123" width="16.85546875" style="4" customWidth="1"/>
    <col min="16124" max="16124" width="22.7109375" style="4" customWidth="1"/>
    <col min="16125" max="16125" width="20.28515625" style="4" customWidth="1"/>
    <col min="16126" max="16126" width="22.42578125" style="4" customWidth="1"/>
    <col min="16127" max="16127" width="25.42578125" style="4" customWidth="1"/>
    <col min="16128" max="16128" width="10" style="4" customWidth="1"/>
    <col min="16129" max="16129" width="15.28515625" style="4" customWidth="1"/>
    <col min="16130" max="16134" width="0" style="4" hidden="1" customWidth="1"/>
    <col min="16135" max="16135" width="13.85546875" style="4" customWidth="1"/>
    <col min="16136" max="16136" width="20.42578125" style="4" customWidth="1"/>
    <col min="16137" max="16384" width="11.42578125" style="4"/>
  </cols>
  <sheetData>
    <row r="1" spans="1:12" s="1" customFormat="1" ht="21.75" customHeight="1">
      <c r="A1" s="400"/>
      <c r="B1" s="439"/>
      <c r="C1" s="440"/>
      <c r="D1" s="446" t="s">
        <v>21</v>
      </c>
      <c r="E1" s="447"/>
      <c r="F1" s="447"/>
      <c r="G1" s="447"/>
      <c r="H1" s="447"/>
      <c r="I1" s="447"/>
    </row>
    <row r="2" spans="1:12" s="1" customFormat="1" ht="21.75" customHeight="1">
      <c r="A2" s="400"/>
      <c r="B2" s="441"/>
      <c r="C2" s="442"/>
      <c r="D2" s="449"/>
      <c r="E2" s="475"/>
      <c r="F2" s="475"/>
      <c r="G2" s="475"/>
      <c r="H2" s="475"/>
      <c r="I2" s="475"/>
    </row>
    <row r="3" spans="1:12" s="1" customFormat="1" ht="21.75" customHeight="1">
      <c r="A3" s="400"/>
      <c r="B3" s="441"/>
      <c r="C3" s="442"/>
      <c r="D3" s="449"/>
      <c r="E3" s="475"/>
      <c r="F3" s="475"/>
      <c r="G3" s="475"/>
      <c r="H3" s="475"/>
      <c r="I3" s="475"/>
    </row>
    <row r="4" spans="1:12" s="1" customFormat="1" ht="21.75" customHeight="1">
      <c r="A4" s="400"/>
      <c r="B4" s="443"/>
      <c r="C4" s="444"/>
      <c r="D4" s="451"/>
      <c r="E4" s="452"/>
      <c r="F4" s="452"/>
      <c r="G4" s="452"/>
      <c r="H4" s="452"/>
      <c r="I4" s="452"/>
    </row>
    <row r="5" spans="1:12" s="1" customFormat="1" ht="28.5" customHeight="1">
      <c r="A5" s="400"/>
      <c r="B5" s="476"/>
      <c r="C5" s="476"/>
      <c r="D5" s="476"/>
      <c r="E5" s="476"/>
      <c r="F5" s="476"/>
      <c r="G5" s="476"/>
      <c r="H5" s="476"/>
      <c r="I5" s="476"/>
    </row>
    <row r="6" spans="1:12" s="2" customFormat="1" ht="28.5" customHeight="1">
      <c r="A6" s="400"/>
      <c r="B6" s="477" t="s">
        <v>2</v>
      </c>
      <c r="C6" s="477"/>
      <c r="D6" s="477"/>
      <c r="E6" s="477"/>
      <c r="F6" s="477"/>
      <c r="G6" s="477"/>
      <c r="H6" s="477"/>
      <c r="I6" s="477"/>
    </row>
    <row r="7" spans="1:12" s="2" customFormat="1" ht="28.5" customHeight="1">
      <c r="A7" s="400"/>
      <c r="B7" s="477" t="s">
        <v>8</v>
      </c>
      <c r="C7" s="477"/>
      <c r="D7" s="477"/>
      <c r="E7" s="477"/>
      <c r="F7" s="477"/>
      <c r="G7" s="477"/>
      <c r="H7" s="8"/>
      <c r="I7" s="8"/>
    </row>
    <row r="8" spans="1:12" s="2" customFormat="1" ht="28.5" customHeight="1">
      <c r="A8" s="400"/>
      <c r="B8" s="477" t="s">
        <v>3</v>
      </c>
      <c r="C8" s="477"/>
      <c r="D8" s="477"/>
      <c r="E8" s="477"/>
      <c r="F8" s="477"/>
      <c r="G8" s="477"/>
      <c r="H8" s="477"/>
      <c r="I8" s="8"/>
    </row>
    <row r="9" spans="1:12" s="1" customFormat="1" ht="28.5" customHeight="1">
      <c r="A9" s="400"/>
      <c r="B9" s="408" t="s">
        <v>394</v>
      </c>
      <c r="C9" s="408"/>
      <c r="D9" s="408"/>
      <c r="E9" s="408"/>
      <c r="F9" s="408"/>
      <c r="G9" s="408"/>
      <c r="H9" s="408"/>
      <c r="I9" s="408"/>
    </row>
    <row r="10" spans="1:12" s="1" customFormat="1" ht="28.5" customHeight="1" thickBot="1">
      <c r="A10" s="400"/>
      <c r="B10" s="476"/>
      <c r="C10" s="476"/>
      <c r="D10" s="476"/>
      <c r="E10" s="476"/>
      <c r="F10" s="476"/>
      <c r="G10" s="476"/>
      <c r="H10" s="476"/>
      <c r="I10" s="476"/>
    </row>
    <row r="11" spans="1:12" s="1" customFormat="1" ht="28.5" customHeight="1" thickBot="1">
      <c r="A11" s="400"/>
      <c r="B11" s="409" t="s">
        <v>62</v>
      </c>
      <c r="C11" s="455" t="s">
        <v>106</v>
      </c>
      <c r="D11" s="411" t="s">
        <v>4</v>
      </c>
      <c r="E11" s="411" t="s">
        <v>41</v>
      </c>
      <c r="F11" s="411" t="s">
        <v>5</v>
      </c>
      <c r="G11" s="411" t="s">
        <v>14</v>
      </c>
      <c r="H11" s="411" t="s">
        <v>6</v>
      </c>
      <c r="I11" s="394" t="s">
        <v>447</v>
      </c>
      <c r="J11" s="416" t="s">
        <v>12</v>
      </c>
      <c r="K11" s="418" t="s">
        <v>13</v>
      </c>
      <c r="L11" s="421" t="s">
        <v>11</v>
      </c>
    </row>
    <row r="12" spans="1:12" s="3" customFormat="1" ht="28.5" customHeight="1" thickBot="1">
      <c r="A12" s="400"/>
      <c r="B12" s="454"/>
      <c r="C12" s="456"/>
      <c r="D12" s="413"/>
      <c r="E12" s="413"/>
      <c r="F12" s="413"/>
      <c r="G12" s="413"/>
      <c r="H12" s="413"/>
      <c r="I12" s="100" t="s">
        <v>449</v>
      </c>
      <c r="J12" s="543"/>
      <c r="K12" s="419"/>
      <c r="L12" s="445"/>
    </row>
    <row r="13" spans="1:12" s="7" customFormat="1" ht="56.25" customHeight="1">
      <c r="A13" s="400"/>
      <c r="B13" s="423" t="s">
        <v>176</v>
      </c>
      <c r="C13" s="423" t="s">
        <v>263</v>
      </c>
      <c r="D13" s="423"/>
      <c r="E13" s="544" t="s">
        <v>171</v>
      </c>
      <c r="F13" s="23" t="s">
        <v>172</v>
      </c>
      <c r="G13" s="11" t="s">
        <v>173</v>
      </c>
      <c r="H13" s="56">
        <v>1</v>
      </c>
      <c r="I13" s="200">
        <f>1/1</f>
        <v>1</v>
      </c>
      <c r="J13" s="36">
        <v>43466</v>
      </c>
      <c r="K13" s="37">
        <v>43496</v>
      </c>
      <c r="L13" s="81" t="s">
        <v>174</v>
      </c>
    </row>
    <row r="14" spans="1:12" s="7" customFormat="1" ht="62.25" customHeight="1">
      <c r="A14" s="400"/>
      <c r="B14" s="424"/>
      <c r="C14" s="424"/>
      <c r="D14" s="424"/>
      <c r="E14" s="545"/>
      <c r="F14" s="23" t="s">
        <v>178</v>
      </c>
      <c r="G14" s="11" t="s">
        <v>175</v>
      </c>
      <c r="H14" s="56">
        <v>1</v>
      </c>
      <c r="I14" s="200">
        <f>1/1</f>
        <v>1</v>
      </c>
      <c r="J14" s="38">
        <v>43466</v>
      </c>
      <c r="K14" s="39">
        <v>43830</v>
      </c>
      <c r="L14" s="81" t="s">
        <v>174</v>
      </c>
    </row>
    <row r="15" spans="1:12" s="7" customFormat="1" ht="45.75" customHeight="1">
      <c r="B15" s="424"/>
      <c r="C15" s="424"/>
      <c r="D15" s="424"/>
      <c r="E15" s="545"/>
      <c r="F15" s="23" t="s">
        <v>177</v>
      </c>
      <c r="G15" s="11" t="s">
        <v>179</v>
      </c>
      <c r="H15" s="200">
        <v>1</v>
      </c>
      <c r="I15" s="200">
        <v>0</v>
      </c>
      <c r="J15" s="38">
        <v>43466</v>
      </c>
      <c r="K15" s="39">
        <v>43830</v>
      </c>
      <c r="L15" s="81" t="s">
        <v>180</v>
      </c>
    </row>
    <row r="16" spans="1:12" s="7" customFormat="1" ht="53.25" customHeight="1">
      <c r="B16" s="424"/>
      <c r="C16" s="424"/>
      <c r="D16" s="424"/>
      <c r="E16" s="545"/>
      <c r="F16" s="73" t="s">
        <v>438</v>
      </c>
      <c r="G16" s="73" t="s">
        <v>439</v>
      </c>
      <c r="H16" s="56">
        <v>1</v>
      </c>
      <c r="I16" s="200">
        <v>0</v>
      </c>
      <c r="J16" s="38">
        <v>43466</v>
      </c>
      <c r="K16" s="39">
        <v>43830</v>
      </c>
      <c r="L16" s="81" t="s">
        <v>181</v>
      </c>
    </row>
    <row r="17" spans="2:12" s="7" customFormat="1" ht="45.75" customHeight="1">
      <c r="B17" s="425"/>
      <c r="C17" s="425"/>
      <c r="D17" s="425"/>
      <c r="E17" s="72" t="s">
        <v>168</v>
      </c>
      <c r="F17" s="79" t="s">
        <v>170</v>
      </c>
      <c r="G17" s="13" t="s">
        <v>169</v>
      </c>
      <c r="H17" s="40">
        <v>1</v>
      </c>
      <c r="I17" s="40">
        <f>1/1</f>
        <v>1</v>
      </c>
      <c r="J17" s="38">
        <v>43466</v>
      </c>
      <c r="K17" s="39">
        <v>43830</v>
      </c>
      <c r="L17" s="81" t="s">
        <v>182</v>
      </c>
    </row>
    <row r="18" spans="2:12" ht="24.75" customHeight="1">
      <c r="H18" s="73"/>
      <c r="I18" s="40">
        <f>AVERAGE(I13:I17)</f>
        <v>0.6</v>
      </c>
      <c r="K18" s="407" t="s">
        <v>7</v>
      </c>
      <c r="L18" s="407"/>
    </row>
    <row r="19" spans="2:12" ht="24.75" customHeight="1">
      <c r="E19" s="69"/>
    </row>
    <row r="20" spans="2:12" ht="24.75" customHeight="1"/>
    <row r="21" spans="2:12" ht="24.75" customHeight="1"/>
    <row r="22" spans="2:12" ht="24.75" customHeight="1"/>
    <row r="23" spans="2:12" ht="24.75" customHeight="1"/>
    <row r="24" spans="2:12" ht="24.75" customHeight="1"/>
  </sheetData>
  <mergeCells count="24">
    <mergeCell ref="J11:J12"/>
    <mergeCell ref="K11:K12"/>
    <mergeCell ref="L11:L12"/>
    <mergeCell ref="K18:L18"/>
    <mergeCell ref="D1:I4"/>
    <mergeCell ref="G11:G12"/>
    <mergeCell ref="H11:H12"/>
    <mergeCell ref="E13:E16"/>
    <mergeCell ref="B13:B17"/>
    <mergeCell ref="C13:C17"/>
    <mergeCell ref="D13:D17"/>
    <mergeCell ref="A1:A14"/>
    <mergeCell ref="B5:I5"/>
    <mergeCell ref="B6:I6"/>
    <mergeCell ref="B7:G7"/>
    <mergeCell ref="B8:H8"/>
    <mergeCell ref="B9:I9"/>
    <mergeCell ref="B10:I10"/>
    <mergeCell ref="B11:B12"/>
    <mergeCell ref="B1:C4"/>
    <mergeCell ref="C11:C12"/>
    <mergeCell ref="E11:E12"/>
    <mergeCell ref="D11:D12"/>
    <mergeCell ref="F11:F12"/>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4"/>
  <sheetViews>
    <sheetView topLeftCell="D1" workbookViewId="0">
      <selection activeCell="J7" sqref="J1:J1048576"/>
    </sheetView>
  </sheetViews>
  <sheetFormatPr baseColWidth="10" defaultRowHeight="12"/>
  <cols>
    <col min="1" max="1" width="11.42578125" style="4"/>
    <col min="2" max="2" width="28" style="4" customWidth="1"/>
    <col min="3" max="4" width="29.140625" style="4" customWidth="1"/>
    <col min="5" max="5" width="31.140625" style="4" customWidth="1"/>
    <col min="6" max="6" width="27.5703125" style="4" customWidth="1"/>
    <col min="7" max="7" width="29.140625" style="4" customWidth="1"/>
    <col min="8" max="8" width="10" style="4" customWidth="1"/>
    <col min="9" max="9" width="19" style="4" customWidth="1"/>
    <col min="10" max="10" width="23.28515625" style="4" customWidth="1"/>
    <col min="11" max="11" width="11.42578125" style="4"/>
    <col min="12" max="12" width="15.42578125" style="4" customWidth="1"/>
    <col min="13" max="13" width="20" style="4" customWidth="1"/>
    <col min="14" max="248" width="11.42578125" style="4"/>
    <col min="249" max="249" width="14.42578125" style="4" customWidth="1"/>
    <col min="250" max="250" width="22.140625" style="4" customWidth="1"/>
    <col min="251" max="251" width="16.85546875" style="4" customWidth="1"/>
    <col min="252" max="252" width="22.7109375" style="4" customWidth="1"/>
    <col min="253" max="253" width="20.28515625" style="4" customWidth="1"/>
    <col min="254" max="254" width="22.42578125" style="4" customWidth="1"/>
    <col min="255" max="255" width="25.42578125" style="4" customWidth="1"/>
    <col min="256" max="256" width="10" style="4" customWidth="1"/>
    <col min="257" max="257" width="15.28515625" style="4" customWidth="1"/>
    <col min="258" max="262" width="0" style="4" hidden="1" customWidth="1"/>
    <col min="263" max="263" width="13.85546875" style="4" customWidth="1"/>
    <col min="264" max="264" width="20.42578125" style="4" customWidth="1"/>
    <col min="265" max="504" width="11.42578125" style="4"/>
    <col min="505" max="505" width="14.42578125" style="4" customWidth="1"/>
    <col min="506" max="506" width="22.140625" style="4" customWidth="1"/>
    <col min="507" max="507" width="16.85546875" style="4" customWidth="1"/>
    <col min="508" max="508" width="22.7109375" style="4" customWidth="1"/>
    <col min="509" max="509" width="20.28515625" style="4" customWidth="1"/>
    <col min="510" max="510" width="22.42578125" style="4" customWidth="1"/>
    <col min="511" max="511" width="25.42578125" style="4" customWidth="1"/>
    <col min="512" max="512" width="10" style="4" customWidth="1"/>
    <col min="513" max="513" width="15.28515625" style="4" customWidth="1"/>
    <col min="514" max="518" width="0" style="4" hidden="1" customWidth="1"/>
    <col min="519" max="519" width="13.85546875" style="4" customWidth="1"/>
    <col min="520" max="520" width="20.42578125" style="4" customWidth="1"/>
    <col min="521" max="760" width="11.42578125" style="4"/>
    <col min="761" max="761" width="14.42578125" style="4" customWidth="1"/>
    <col min="762" max="762" width="22.140625" style="4" customWidth="1"/>
    <col min="763" max="763" width="16.85546875" style="4" customWidth="1"/>
    <col min="764" max="764" width="22.7109375" style="4" customWidth="1"/>
    <col min="765" max="765" width="20.28515625" style="4" customWidth="1"/>
    <col min="766" max="766" width="22.42578125" style="4" customWidth="1"/>
    <col min="767" max="767" width="25.42578125" style="4" customWidth="1"/>
    <col min="768" max="768" width="10" style="4" customWidth="1"/>
    <col min="769" max="769" width="15.28515625" style="4" customWidth="1"/>
    <col min="770" max="774" width="0" style="4" hidden="1" customWidth="1"/>
    <col min="775" max="775" width="13.85546875" style="4" customWidth="1"/>
    <col min="776" max="776" width="20.42578125" style="4" customWidth="1"/>
    <col min="777" max="1016" width="11.42578125" style="4"/>
    <col min="1017" max="1017" width="14.42578125" style="4" customWidth="1"/>
    <col min="1018" max="1018" width="22.140625" style="4" customWidth="1"/>
    <col min="1019" max="1019" width="16.85546875" style="4" customWidth="1"/>
    <col min="1020" max="1020" width="22.7109375" style="4" customWidth="1"/>
    <col min="1021" max="1021" width="20.28515625" style="4" customWidth="1"/>
    <col min="1022" max="1022" width="22.42578125" style="4" customWidth="1"/>
    <col min="1023" max="1023" width="25.42578125" style="4" customWidth="1"/>
    <col min="1024" max="1024" width="10" style="4" customWidth="1"/>
    <col min="1025" max="1025" width="15.28515625" style="4" customWidth="1"/>
    <col min="1026" max="1030" width="0" style="4" hidden="1" customWidth="1"/>
    <col min="1031" max="1031" width="13.85546875" style="4" customWidth="1"/>
    <col min="1032" max="1032" width="20.42578125" style="4" customWidth="1"/>
    <col min="1033" max="1272" width="11.42578125" style="4"/>
    <col min="1273" max="1273" width="14.42578125" style="4" customWidth="1"/>
    <col min="1274" max="1274" width="22.140625" style="4" customWidth="1"/>
    <col min="1275" max="1275" width="16.85546875" style="4" customWidth="1"/>
    <col min="1276" max="1276" width="22.7109375" style="4" customWidth="1"/>
    <col min="1277" max="1277" width="20.28515625" style="4" customWidth="1"/>
    <col min="1278" max="1278" width="22.42578125" style="4" customWidth="1"/>
    <col min="1279" max="1279" width="25.42578125" style="4" customWidth="1"/>
    <col min="1280" max="1280" width="10" style="4" customWidth="1"/>
    <col min="1281" max="1281" width="15.28515625" style="4" customWidth="1"/>
    <col min="1282" max="1286" width="0" style="4" hidden="1" customWidth="1"/>
    <col min="1287" max="1287" width="13.85546875" style="4" customWidth="1"/>
    <col min="1288" max="1288" width="20.42578125" style="4" customWidth="1"/>
    <col min="1289" max="1528" width="11.42578125" style="4"/>
    <col min="1529" max="1529" width="14.42578125" style="4" customWidth="1"/>
    <col min="1530" max="1530" width="22.140625" style="4" customWidth="1"/>
    <col min="1531" max="1531" width="16.85546875" style="4" customWidth="1"/>
    <col min="1532" max="1532" width="22.7109375" style="4" customWidth="1"/>
    <col min="1533" max="1533" width="20.28515625" style="4" customWidth="1"/>
    <col min="1534" max="1534" width="22.42578125" style="4" customWidth="1"/>
    <col min="1535" max="1535" width="25.42578125" style="4" customWidth="1"/>
    <col min="1536" max="1536" width="10" style="4" customWidth="1"/>
    <col min="1537" max="1537" width="15.28515625" style="4" customWidth="1"/>
    <col min="1538" max="1542" width="0" style="4" hidden="1" customWidth="1"/>
    <col min="1543" max="1543" width="13.85546875" style="4" customWidth="1"/>
    <col min="1544" max="1544" width="20.42578125" style="4" customWidth="1"/>
    <col min="1545" max="1784" width="11.42578125" style="4"/>
    <col min="1785" max="1785" width="14.42578125" style="4" customWidth="1"/>
    <col min="1786" max="1786" width="22.140625" style="4" customWidth="1"/>
    <col min="1787" max="1787" width="16.85546875" style="4" customWidth="1"/>
    <col min="1788" max="1788" width="22.7109375" style="4" customWidth="1"/>
    <col min="1789" max="1789" width="20.28515625" style="4" customWidth="1"/>
    <col min="1790" max="1790" width="22.42578125" style="4" customWidth="1"/>
    <col min="1791" max="1791" width="25.42578125" style="4" customWidth="1"/>
    <col min="1792" max="1792" width="10" style="4" customWidth="1"/>
    <col min="1793" max="1793" width="15.28515625" style="4" customWidth="1"/>
    <col min="1794" max="1798" width="0" style="4" hidden="1" customWidth="1"/>
    <col min="1799" max="1799" width="13.85546875" style="4" customWidth="1"/>
    <col min="1800" max="1800" width="20.42578125" style="4" customWidth="1"/>
    <col min="1801" max="2040" width="11.42578125" style="4"/>
    <col min="2041" max="2041" width="14.42578125" style="4" customWidth="1"/>
    <col min="2042" max="2042" width="22.140625" style="4" customWidth="1"/>
    <col min="2043" max="2043" width="16.85546875" style="4" customWidth="1"/>
    <col min="2044" max="2044" width="22.7109375" style="4" customWidth="1"/>
    <col min="2045" max="2045" width="20.28515625" style="4" customWidth="1"/>
    <col min="2046" max="2046" width="22.42578125" style="4" customWidth="1"/>
    <col min="2047" max="2047" width="25.42578125" style="4" customWidth="1"/>
    <col min="2048" max="2048" width="10" style="4" customWidth="1"/>
    <col min="2049" max="2049" width="15.28515625" style="4" customWidth="1"/>
    <col min="2050" max="2054" width="0" style="4" hidden="1" customWidth="1"/>
    <col min="2055" max="2055" width="13.85546875" style="4" customWidth="1"/>
    <col min="2056" max="2056" width="20.42578125" style="4" customWidth="1"/>
    <col min="2057" max="2296" width="11.42578125" style="4"/>
    <col min="2297" max="2297" width="14.42578125" style="4" customWidth="1"/>
    <col min="2298" max="2298" width="22.140625" style="4" customWidth="1"/>
    <col min="2299" max="2299" width="16.85546875" style="4" customWidth="1"/>
    <col min="2300" max="2300" width="22.7109375" style="4" customWidth="1"/>
    <col min="2301" max="2301" width="20.28515625" style="4" customWidth="1"/>
    <col min="2302" max="2302" width="22.42578125" style="4" customWidth="1"/>
    <col min="2303" max="2303" width="25.42578125" style="4" customWidth="1"/>
    <col min="2304" max="2304" width="10" style="4" customWidth="1"/>
    <col min="2305" max="2305" width="15.28515625" style="4" customWidth="1"/>
    <col min="2306" max="2310" width="0" style="4" hidden="1" customWidth="1"/>
    <col min="2311" max="2311" width="13.85546875" style="4" customWidth="1"/>
    <col min="2312" max="2312" width="20.42578125" style="4" customWidth="1"/>
    <col min="2313" max="2552" width="11.42578125" style="4"/>
    <col min="2553" max="2553" width="14.42578125" style="4" customWidth="1"/>
    <col min="2554" max="2554" width="22.140625" style="4" customWidth="1"/>
    <col min="2555" max="2555" width="16.85546875" style="4" customWidth="1"/>
    <col min="2556" max="2556" width="22.7109375" style="4" customWidth="1"/>
    <col min="2557" max="2557" width="20.28515625" style="4" customWidth="1"/>
    <col min="2558" max="2558" width="22.42578125" style="4" customWidth="1"/>
    <col min="2559" max="2559" width="25.42578125" style="4" customWidth="1"/>
    <col min="2560" max="2560" width="10" style="4" customWidth="1"/>
    <col min="2561" max="2561" width="15.28515625" style="4" customWidth="1"/>
    <col min="2562" max="2566" width="0" style="4" hidden="1" customWidth="1"/>
    <col min="2567" max="2567" width="13.85546875" style="4" customWidth="1"/>
    <col min="2568" max="2568" width="20.42578125" style="4" customWidth="1"/>
    <col min="2569" max="2808" width="11.42578125" style="4"/>
    <col min="2809" max="2809" width="14.42578125" style="4" customWidth="1"/>
    <col min="2810" max="2810" width="22.140625" style="4" customWidth="1"/>
    <col min="2811" max="2811" width="16.85546875" style="4" customWidth="1"/>
    <col min="2812" max="2812" width="22.7109375" style="4" customWidth="1"/>
    <col min="2813" max="2813" width="20.28515625" style="4" customWidth="1"/>
    <col min="2814" max="2814" width="22.42578125" style="4" customWidth="1"/>
    <col min="2815" max="2815" width="25.42578125" style="4" customWidth="1"/>
    <col min="2816" max="2816" width="10" style="4" customWidth="1"/>
    <col min="2817" max="2817" width="15.28515625" style="4" customWidth="1"/>
    <col min="2818" max="2822" width="0" style="4" hidden="1" customWidth="1"/>
    <col min="2823" max="2823" width="13.85546875" style="4" customWidth="1"/>
    <col min="2824" max="2824" width="20.42578125" style="4" customWidth="1"/>
    <col min="2825" max="3064" width="11.42578125" style="4"/>
    <col min="3065" max="3065" width="14.42578125" style="4" customWidth="1"/>
    <col min="3066" max="3066" width="22.140625" style="4" customWidth="1"/>
    <col min="3067" max="3067" width="16.85546875" style="4" customWidth="1"/>
    <col min="3068" max="3068" width="22.7109375" style="4" customWidth="1"/>
    <col min="3069" max="3069" width="20.28515625" style="4" customWidth="1"/>
    <col min="3070" max="3070" width="22.42578125" style="4" customWidth="1"/>
    <col min="3071" max="3071" width="25.42578125" style="4" customWidth="1"/>
    <col min="3072" max="3072" width="10" style="4" customWidth="1"/>
    <col min="3073" max="3073" width="15.28515625" style="4" customWidth="1"/>
    <col min="3074" max="3078" width="0" style="4" hidden="1" customWidth="1"/>
    <col min="3079" max="3079" width="13.85546875" style="4" customWidth="1"/>
    <col min="3080" max="3080" width="20.42578125" style="4" customWidth="1"/>
    <col min="3081" max="3320" width="11.42578125" style="4"/>
    <col min="3321" max="3321" width="14.42578125" style="4" customWidth="1"/>
    <col min="3322" max="3322" width="22.140625" style="4" customWidth="1"/>
    <col min="3323" max="3323" width="16.85546875" style="4" customWidth="1"/>
    <col min="3324" max="3324" width="22.7109375" style="4" customWidth="1"/>
    <col min="3325" max="3325" width="20.28515625" style="4" customWidth="1"/>
    <col min="3326" max="3326" width="22.42578125" style="4" customWidth="1"/>
    <col min="3327" max="3327" width="25.42578125" style="4" customWidth="1"/>
    <col min="3328" max="3328" width="10" style="4" customWidth="1"/>
    <col min="3329" max="3329" width="15.28515625" style="4" customWidth="1"/>
    <col min="3330" max="3334" width="0" style="4" hidden="1" customWidth="1"/>
    <col min="3335" max="3335" width="13.85546875" style="4" customWidth="1"/>
    <col min="3336" max="3336" width="20.42578125" style="4" customWidth="1"/>
    <col min="3337" max="3576" width="11.42578125" style="4"/>
    <col min="3577" max="3577" width="14.42578125" style="4" customWidth="1"/>
    <col min="3578" max="3578" width="22.140625" style="4" customWidth="1"/>
    <col min="3579" max="3579" width="16.85546875" style="4" customWidth="1"/>
    <col min="3580" max="3580" width="22.7109375" style="4" customWidth="1"/>
    <col min="3581" max="3581" width="20.28515625" style="4" customWidth="1"/>
    <col min="3582" max="3582" width="22.42578125" style="4" customWidth="1"/>
    <col min="3583" max="3583" width="25.42578125" style="4" customWidth="1"/>
    <col min="3584" max="3584" width="10" style="4" customWidth="1"/>
    <col min="3585" max="3585" width="15.28515625" style="4" customWidth="1"/>
    <col min="3586" max="3590" width="0" style="4" hidden="1" customWidth="1"/>
    <col min="3591" max="3591" width="13.85546875" style="4" customWidth="1"/>
    <col min="3592" max="3592" width="20.42578125" style="4" customWidth="1"/>
    <col min="3593" max="3832" width="11.42578125" style="4"/>
    <col min="3833" max="3833" width="14.42578125" style="4" customWidth="1"/>
    <col min="3834" max="3834" width="22.140625" style="4" customWidth="1"/>
    <col min="3835" max="3835" width="16.85546875" style="4" customWidth="1"/>
    <col min="3836" max="3836" width="22.7109375" style="4" customWidth="1"/>
    <col min="3837" max="3837" width="20.28515625" style="4" customWidth="1"/>
    <col min="3838" max="3838" width="22.42578125" style="4" customWidth="1"/>
    <col min="3839" max="3839" width="25.42578125" style="4" customWidth="1"/>
    <col min="3840" max="3840" width="10" style="4" customWidth="1"/>
    <col min="3841" max="3841" width="15.28515625" style="4" customWidth="1"/>
    <col min="3842" max="3846" width="0" style="4" hidden="1" customWidth="1"/>
    <col min="3847" max="3847" width="13.85546875" style="4" customWidth="1"/>
    <col min="3848" max="3848" width="20.42578125" style="4" customWidth="1"/>
    <col min="3849" max="4088" width="11.42578125" style="4"/>
    <col min="4089" max="4089" width="14.42578125" style="4" customWidth="1"/>
    <col min="4090" max="4090" width="22.140625" style="4" customWidth="1"/>
    <col min="4091" max="4091" width="16.85546875" style="4" customWidth="1"/>
    <col min="4092" max="4092" width="22.7109375" style="4" customWidth="1"/>
    <col min="4093" max="4093" width="20.28515625" style="4" customWidth="1"/>
    <col min="4094" max="4094" width="22.42578125" style="4" customWidth="1"/>
    <col min="4095" max="4095" width="25.42578125" style="4" customWidth="1"/>
    <col min="4096" max="4096" width="10" style="4" customWidth="1"/>
    <col min="4097" max="4097" width="15.28515625" style="4" customWidth="1"/>
    <col min="4098" max="4102" width="0" style="4" hidden="1" customWidth="1"/>
    <col min="4103" max="4103" width="13.85546875" style="4" customWidth="1"/>
    <col min="4104" max="4104" width="20.42578125" style="4" customWidth="1"/>
    <col min="4105" max="4344" width="11.42578125" style="4"/>
    <col min="4345" max="4345" width="14.42578125" style="4" customWidth="1"/>
    <col min="4346" max="4346" width="22.140625" style="4" customWidth="1"/>
    <col min="4347" max="4347" width="16.85546875" style="4" customWidth="1"/>
    <col min="4348" max="4348" width="22.7109375" style="4" customWidth="1"/>
    <col min="4349" max="4349" width="20.28515625" style="4" customWidth="1"/>
    <col min="4350" max="4350" width="22.42578125" style="4" customWidth="1"/>
    <col min="4351" max="4351" width="25.42578125" style="4" customWidth="1"/>
    <col min="4352" max="4352" width="10" style="4" customWidth="1"/>
    <col min="4353" max="4353" width="15.28515625" style="4" customWidth="1"/>
    <col min="4354" max="4358" width="0" style="4" hidden="1" customWidth="1"/>
    <col min="4359" max="4359" width="13.85546875" style="4" customWidth="1"/>
    <col min="4360" max="4360" width="20.42578125" style="4" customWidth="1"/>
    <col min="4361" max="4600" width="11.42578125" style="4"/>
    <col min="4601" max="4601" width="14.42578125" style="4" customWidth="1"/>
    <col min="4602" max="4602" width="22.140625" style="4" customWidth="1"/>
    <col min="4603" max="4603" width="16.85546875" style="4" customWidth="1"/>
    <col min="4604" max="4604" width="22.7109375" style="4" customWidth="1"/>
    <col min="4605" max="4605" width="20.28515625" style="4" customWidth="1"/>
    <col min="4606" max="4606" width="22.42578125" style="4" customWidth="1"/>
    <col min="4607" max="4607" width="25.42578125" style="4" customWidth="1"/>
    <col min="4608" max="4608" width="10" style="4" customWidth="1"/>
    <col min="4609" max="4609" width="15.28515625" style="4" customWidth="1"/>
    <col min="4610" max="4614" width="0" style="4" hidden="1" customWidth="1"/>
    <col min="4615" max="4615" width="13.85546875" style="4" customWidth="1"/>
    <col min="4616" max="4616" width="20.42578125" style="4" customWidth="1"/>
    <col min="4617" max="4856" width="11.42578125" style="4"/>
    <col min="4857" max="4857" width="14.42578125" style="4" customWidth="1"/>
    <col min="4858" max="4858" width="22.140625" style="4" customWidth="1"/>
    <col min="4859" max="4859" width="16.85546875" style="4" customWidth="1"/>
    <col min="4860" max="4860" width="22.7109375" style="4" customWidth="1"/>
    <col min="4861" max="4861" width="20.28515625" style="4" customWidth="1"/>
    <col min="4862" max="4862" width="22.42578125" style="4" customWidth="1"/>
    <col min="4863" max="4863" width="25.42578125" style="4" customWidth="1"/>
    <col min="4864" max="4864" width="10" style="4" customWidth="1"/>
    <col min="4865" max="4865" width="15.28515625" style="4" customWidth="1"/>
    <col min="4866" max="4870" width="0" style="4" hidden="1" customWidth="1"/>
    <col min="4871" max="4871" width="13.85546875" style="4" customWidth="1"/>
    <col min="4872" max="4872" width="20.42578125" style="4" customWidth="1"/>
    <col min="4873" max="5112" width="11.42578125" style="4"/>
    <col min="5113" max="5113" width="14.42578125" style="4" customWidth="1"/>
    <col min="5114" max="5114" width="22.140625" style="4" customWidth="1"/>
    <col min="5115" max="5115" width="16.85546875" style="4" customWidth="1"/>
    <col min="5116" max="5116" width="22.7109375" style="4" customWidth="1"/>
    <col min="5117" max="5117" width="20.28515625" style="4" customWidth="1"/>
    <col min="5118" max="5118" width="22.42578125" style="4" customWidth="1"/>
    <col min="5119" max="5119" width="25.42578125" style="4" customWidth="1"/>
    <col min="5120" max="5120" width="10" style="4" customWidth="1"/>
    <col min="5121" max="5121" width="15.28515625" style="4" customWidth="1"/>
    <col min="5122" max="5126" width="0" style="4" hidden="1" customWidth="1"/>
    <col min="5127" max="5127" width="13.85546875" style="4" customWidth="1"/>
    <col min="5128" max="5128" width="20.42578125" style="4" customWidth="1"/>
    <col min="5129" max="5368" width="11.42578125" style="4"/>
    <col min="5369" max="5369" width="14.42578125" style="4" customWidth="1"/>
    <col min="5370" max="5370" width="22.140625" style="4" customWidth="1"/>
    <col min="5371" max="5371" width="16.85546875" style="4" customWidth="1"/>
    <col min="5372" max="5372" width="22.7109375" style="4" customWidth="1"/>
    <col min="5373" max="5373" width="20.28515625" style="4" customWidth="1"/>
    <col min="5374" max="5374" width="22.42578125" style="4" customWidth="1"/>
    <col min="5375" max="5375" width="25.42578125" style="4" customWidth="1"/>
    <col min="5376" max="5376" width="10" style="4" customWidth="1"/>
    <col min="5377" max="5377" width="15.28515625" style="4" customWidth="1"/>
    <col min="5378" max="5382" width="0" style="4" hidden="1" customWidth="1"/>
    <col min="5383" max="5383" width="13.85546875" style="4" customWidth="1"/>
    <col min="5384" max="5384" width="20.42578125" style="4" customWidth="1"/>
    <col min="5385" max="5624" width="11.42578125" style="4"/>
    <col min="5625" max="5625" width="14.42578125" style="4" customWidth="1"/>
    <col min="5626" max="5626" width="22.140625" style="4" customWidth="1"/>
    <col min="5627" max="5627" width="16.85546875" style="4" customWidth="1"/>
    <col min="5628" max="5628" width="22.7109375" style="4" customWidth="1"/>
    <col min="5629" max="5629" width="20.28515625" style="4" customWidth="1"/>
    <col min="5630" max="5630" width="22.42578125" style="4" customWidth="1"/>
    <col min="5631" max="5631" width="25.42578125" style="4" customWidth="1"/>
    <col min="5632" max="5632" width="10" style="4" customWidth="1"/>
    <col min="5633" max="5633" width="15.28515625" style="4" customWidth="1"/>
    <col min="5634" max="5638" width="0" style="4" hidden="1" customWidth="1"/>
    <col min="5639" max="5639" width="13.85546875" style="4" customWidth="1"/>
    <col min="5640" max="5640" width="20.42578125" style="4" customWidth="1"/>
    <col min="5641" max="5880" width="11.42578125" style="4"/>
    <col min="5881" max="5881" width="14.42578125" style="4" customWidth="1"/>
    <col min="5882" max="5882" width="22.140625" style="4" customWidth="1"/>
    <col min="5883" max="5883" width="16.85546875" style="4" customWidth="1"/>
    <col min="5884" max="5884" width="22.7109375" style="4" customWidth="1"/>
    <col min="5885" max="5885" width="20.28515625" style="4" customWidth="1"/>
    <col min="5886" max="5886" width="22.42578125" style="4" customWidth="1"/>
    <col min="5887" max="5887" width="25.42578125" style="4" customWidth="1"/>
    <col min="5888" max="5888" width="10" style="4" customWidth="1"/>
    <col min="5889" max="5889" width="15.28515625" style="4" customWidth="1"/>
    <col min="5890" max="5894" width="0" style="4" hidden="1" customWidth="1"/>
    <col min="5895" max="5895" width="13.85546875" style="4" customWidth="1"/>
    <col min="5896" max="5896" width="20.42578125" style="4" customWidth="1"/>
    <col min="5897" max="6136" width="11.42578125" style="4"/>
    <col min="6137" max="6137" width="14.42578125" style="4" customWidth="1"/>
    <col min="6138" max="6138" width="22.140625" style="4" customWidth="1"/>
    <col min="6139" max="6139" width="16.85546875" style="4" customWidth="1"/>
    <col min="6140" max="6140" width="22.7109375" style="4" customWidth="1"/>
    <col min="6141" max="6141" width="20.28515625" style="4" customWidth="1"/>
    <col min="6142" max="6142" width="22.42578125" style="4" customWidth="1"/>
    <col min="6143" max="6143" width="25.42578125" style="4" customWidth="1"/>
    <col min="6144" max="6144" width="10" style="4" customWidth="1"/>
    <col min="6145" max="6145" width="15.28515625" style="4" customWidth="1"/>
    <col min="6146" max="6150" width="0" style="4" hidden="1" customWidth="1"/>
    <col min="6151" max="6151" width="13.85546875" style="4" customWidth="1"/>
    <col min="6152" max="6152" width="20.42578125" style="4" customWidth="1"/>
    <col min="6153" max="6392" width="11.42578125" style="4"/>
    <col min="6393" max="6393" width="14.42578125" style="4" customWidth="1"/>
    <col min="6394" max="6394" width="22.140625" style="4" customWidth="1"/>
    <col min="6395" max="6395" width="16.85546875" style="4" customWidth="1"/>
    <col min="6396" max="6396" width="22.7109375" style="4" customWidth="1"/>
    <col min="6397" max="6397" width="20.28515625" style="4" customWidth="1"/>
    <col min="6398" max="6398" width="22.42578125" style="4" customWidth="1"/>
    <col min="6399" max="6399" width="25.42578125" style="4" customWidth="1"/>
    <col min="6400" max="6400" width="10" style="4" customWidth="1"/>
    <col min="6401" max="6401" width="15.28515625" style="4" customWidth="1"/>
    <col min="6402" max="6406" width="0" style="4" hidden="1" customWidth="1"/>
    <col min="6407" max="6407" width="13.85546875" style="4" customWidth="1"/>
    <col min="6408" max="6408" width="20.42578125" style="4" customWidth="1"/>
    <col min="6409" max="6648" width="11.42578125" style="4"/>
    <col min="6649" max="6649" width="14.42578125" style="4" customWidth="1"/>
    <col min="6650" max="6650" width="22.140625" style="4" customWidth="1"/>
    <col min="6651" max="6651" width="16.85546875" style="4" customWidth="1"/>
    <col min="6652" max="6652" width="22.7109375" style="4" customWidth="1"/>
    <col min="6653" max="6653" width="20.28515625" style="4" customWidth="1"/>
    <col min="6654" max="6654" width="22.42578125" style="4" customWidth="1"/>
    <col min="6655" max="6655" width="25.42578125" style="4" customWidth="1"/>
    <col min="6656" max="6656" width="10" style="4" customWidth="1"/>
    <col min="6657" max="6657" width="15.28515625" style="4" customWidth="1"/>
    <col min="6658" max="6662" width="0" style="4" hidden="1" customWidth="1"/>
    <col min="6663" max="6663" width="13.85546875" style="4" customWidth="1"/>
    <col min="6664" max="6664" width="20.42578125" style="4" customWidth="1"/>
    <col min="6665" max="6904" width="11.42578125" style="4"/>
    <col min="6905" max="6905" width="14.42578125" style="4" customWidth="1"/>
    <col min="6906" max="6906" width="22.140625" style="4" customWidth="1"/>
    <col min="6907" max="6907" width="16.85546875" style="4" customWidth="1"/>
    <col min="6908" max="6908" width="22.7109375" style="4" customWidth="1"/>
    <col min="6909" max="6909" width="20.28515625" style="4" customWidth="1"/>
    <col min="6910" max="6910" width="22.42578125" style="4" customWidth="1"/>
    <col min="6911" max="6911" width="25.42578125" style="4" customWidth="1"/>
    <col min="6912" max="6912" width="10" style="4" customWidth="1"/>
    <col min="6913" max="6913" width="15.28515625" style="4" customWidth="1"/>
    <col min="6914" max="6918" width="0" style="4" hidden="1" customWidth="1"/>
    <col min="6919" max="6919" width="13.85546875" style="4" customWidth="1"/>
    <col min="6920" max="6920" width="20.42578125" style="4" customWidth="1"/>
    <col min="6921" max="7160" width="11.42578125" style="4"/>
    <col min="7161" max="7161" width="14.42578125" style="4" customWidth="1"/>
    <col min="7162" max="7162" width="22.140625" style="4" customWidth="1"/>
    <col min="7163" max="7163" width="16.85546875" style="4" customWidth="1"/>
    <col min="7164" max="7164" width="22.7109375" style="4" customWidth="1"/>
    <col min="7165" max="7165" width="20.28515625" style="4" customWidth="1"/>
    <col min="7166" max="7166" width="22.42578125" style="4" customWidth="1"/>
    <col min="7167" max="7167" width="25.42578125" style="4" customWidth="1"/>
    <col min="7168" max="7168" width="10" style="4" customWidth="1"/>
    <col min="7169" max="7169" width="15.28515625" style="4" customWidth="1"/>
    <col min="7170" max="7174" width="0" style="4" hidden="1" customWidth="1"/>
    <col min="7175" max="7175" width="13.85546875" style="4" customWidth="1"/>
    <col min="7176" max="7176" width="20.42578125" style="4" customWidth="1"/>
    <col min="7177" max="7416" width="11.42578125" style="4"/>
    <col min="7417" max="7417" width="14.42578125" style="4" customWidth="1"/>
    <col min="7418" max="7418" width="22.140625" style="4" customWidth="1"/>
    <col min="7419" max="7419" width="16.85546875" style="4" customWidth="1"/>
    <col min="7420" max="7420" width="22.7109375" style="4" customWidth="1"/>
    <col min="7421" max="7421" width="20.28515625" style="4" customWidth="1"/>
    <col min="7422" max="7422" width="22.42578125" style="4" customWidth="1"/>
    <col min="7423" max="7423" width="25.42578125" style="4" customWidth="1"/>
    <col min="7424" max="7424" width="10" style="4" customWidth="1"/>
    <col min="7425" max="7425" width="15.28515625" style="4" customWidth="1"/>
    <col min="7426" max="7430" width="0" style="4" hidden="1" customWidth="1"/>
    <col min="7431" max="7431" width="13.85546875" style="4" customWidth="1"/>
    <col min="7432" max="7432" width="20.42578125" style="4" customWidth="1"/>
    <col min="7433" max="7672" width="11.42578125" style="4"/>
    <col min="7673" max="7673" width="14.42578125" style="4" customWidth="1"/>
    <col min="7674" max="7674" width="22.140625" style="4" customWidth="1"/>
    <col min="7675" max="7675" width="16.85546875" style="4" customWidth="1"/>
    <col min="7676" max="7676" width="22.7109375" style="4" customWidth="1"/>
    <col min="7677" max="7677" width="20.28515625" style="4" customWidth="1"/>
    <col min="7678" max="7678" width="22.42578125" style="4" customWidth="1"/>
    <col min="7679" max="7679" width="25.42578125" style="4" customWidth="1"/>
    <col min="7680" max="7680" width="10" style="4" customWidth="1"/>
    <col min="7681" max="7681" width="15.28515625" style="4" customWidth="1"/>
    <col min="7682" max="7686" width="0" style="4" hidden="1" customWidth="1"/>
    <col min="7687" max="7687" width="13.85546875" style="4" customWidth="1"/>
    <col min="7688" max="7688" width="20.42578125" style="4" customWidth="1"/>
    <col min="7689" max="7928" width="11.42578125" style="4"/>
    <col min="7929" max="7929" width="14.42578125" style="4" customWidth="1"/>
    <col min="7930" max="7930" width="22.140625" style="4" customWidth="1"/>
    <col min="7931" max="7931" width="16.85546875" style="4" customWidth="1"/>
    <col min="7932" max="7932" width="22.7109375" style="4" customWidth="1"/>
    <col min="7933" max="7933" width="20.28515625" style="4" customWidth="1"/>
    <col min="7934" max="7934" width="22.42578125" style="4" customWidth="1"/>
    <col min="7935" max="7935" width="25.42578125" style="4" customWidth="1"/>
    <col min="7936" max="7936" width="10" style="4" customWidth="1"/>
    <col min="7937" max="7937" width="15.28515625" style="4" customWidth="1"/>
    <col min="7938" max="7942" width="0" style="4" hidden="1" customWidth="1"/>
    <col min="7943" max="7943" width="13.85546875" style="4" customWidth="1"/>
    <col min="7944" max="7944" width="20.42578125" style="4" customWidth="1"/>
    <col min="7945" max="8184" width="11.42578125" style="4"/>
    <col min="8185" max="8185" width="14.42578125" style="4" customWidth="1"/>
    <col min="8186" max="8186" width="22.140625" style="4" customWidth="1"/>
    <col min="8187" max="8187" width="16.85546875" style="4" customWidth="1"/>
    <col min="8188" max="8188" width="22.7109375" style="4" customWidth="1"/>
    <col min="8189" max="8189" width="20.28515625" style="4" customWidth="1"/>
    <col min="8190" max="8190" width="22.42578125" style="4" customWidth="1"/>
    <col min="8191" max="8191" width="25.42578125" style="4" customWidth="1"/>
    <col min="8192" max="8192" width="10" style="4" customWidth="1"/>
    <col min="8193" max="8193" width="15.28515625" style="4" customWidth="1"/>
    <col min="8194" max="8198" width="0" style="4" hidden="1" customWidth="1"/>
    <col min="8199" max="8199" width="13.85546875" style="4" customWidth="1"/>
    <col min="8200" max="8200" width="20.42578125" style="4" customWidth="1"/>
    <col min="8201" max="8440" width="11.42578125" style="4"/>
    <col min="8441" max="8441" width="14.42578125" style="4" customWidth="1"/>
    <col min="8442" max="8442" width="22.140625" style="4" customWidth="1"/>
    <col min="8443" max="8443" width="16.85546875" style="4" customWidth="1"/>
    <col min="8444" max="8444" width="22.7109375" style="4" customWidth="1"/>
    <col min="8445" max="8445" width="20.28515625" style="4" customWidth="1"/>
    <col min="8446" max="8446" width="22.42578125" style="4" customWidth="1"/>
    <col min="8447" max="8447" width="25.42578125" style="4" customWidth="1"/>
    <col min="8448" max="8448" width="10" style="4" customWidth="1"/>
    <col min="8449" max="8449" width="15.28515625" style="4" customWidth="1"/>
    <col min="8450" max="8454" width="0" style="4" hidden="1" customWidth="1"/>
    <col min="8455" max="8455" width="13.85546875" style="4" customWidth="1"/>
    <col min="8456" max="8456" width="20.42578125" style="4" customWidth="1"/>
    <col min="8457" max="8696" width="11.42578125" style="4"/>
    <col min="8697" max="8697" width="14.42578125" style="4" customWidth="1"/>
    <col min="8698" max="8698" width="22.140625" style="4" customWidth="1"/>
    <col min="8699" max="8699" width="16.85546875" style="4" customWidth="1"/>
    <col min="8700" max="8700" width="22.7109375" style="4" customWidth="1"/>
    <col min="8701" max="8701" width="20.28515625" style="4" customWidth="1"/>
    <col min="8702" max="8702" width="22.42578125" style="4" customWidth="1"/>
    <col min="8703" max="8703" width="25.42578125" style="4" customWidth="1"/>
    <col min="8704" max="8704" width="10" style="4" customWidth="1"/>
    <col min="8705" max="8705" width="15.28515625" style="4" customWidth="1"/>
    <col min="8706" max="8710" width="0" style="4" hidden="1" customWidth="1"/>
    <col min="8711" max="8711" width="13.85546875" style="4" customWidth="1"/>
    <col min="8712" max="8712" width="20.42578125" style="4" customWidth="1"/>
    <col min="8713" max="8952" width="11.42578125" style="4"/>
    <col min="8953" max="8953" width="14.42578125" style="4" customWidth="1"/>
    <col min="8954" max="8954" width="22.140625" style="4" customWidth="1"/>
    <col min="8955" max="8955" width="16.85546875" style="4" customWidth="1"/>
    <col min="8956" max="8956" width="22.7109375" style="4" customWidth="1"/>
    <col min="8957" max="8957" width="20.28515625" style="4" customWidth="1"/>
    <col min="8958" max="8958" width="22.42578125" style="4" customWidth="1"/>
    <col min="8959" max="8959" width="25.42578125" style="4" customWidth="1"/>
    <col min="8960" max="8960" width="10" style="4" customWidth="1"/>
    <col min="8961" max="8961" width="15.28515625" style="4" customWidth="1"/>
    <col min="8962" max="8966" width="0" style="4" hidden="1" customWidth="1"/>
    <col min="8967" max="8967" width="13.85546875" style="4" customWidth="1"/>
    <col min="8968" max="8968" width="20.42578125" style="4" customWidth="1"/>
    <col min="8969" max="9208" width="11.42578125" style="4"/>
    <col min="9209" max="9209" width="14.42578125" style="4" customWidth="1"/>
    <col min="9210" max="9210" width="22.140625" style="4" customWidth="1"/>
    <col min="9211" max="9211" width="16.85546875" style="4" customWidth="1"/>
    <col min="9212" max="9212" width="22.7109375" style="4" customWidth="1"/>
    <col min="9213" max="9213" width="20.28515625" style="4" customWidth="1"/>
    <col min="9214" max="9214" width="22.42578125" style="4" customWidth="1"/>
    <col min="9215" max="9215" width="25.42578125" style="4" customWidth="1"/>
    <col min="9216" max="9216" width="10" style="4" customWidth="1"/>
    <col min="9217" max="9217" width="15.28515625" style="4" customWidth="1"/>
    <col min="9218" max="9222" width="0" style="4" hidden="1" customWidth="1"/>
    <col min="9223" max="9223" width="13.85546875" style="4" customWidth="1"/>
    <col min="9224" max="9224" width="20.42578125" style="4" customWidth="1"/>
    <col min="9225" max="9464" width="11.42578125" style="4"/>
    <col min="9465" max="9465" width="14.42578125" style="4" customWidth="1"/>
    <col min="9466" max="9466" width="22.140625" style="4" customWidth="1"/>
    <col min="9467" max="9467" width="16.85546875" style="4" customWidth="1"/>
    <col min="9468" max="9468" width="22.7109375" style="4" customWidth="1"/>
    <col min="9469" max="9469" width="20.28515625" style="4" customWidth="1"/>
    <col min="9470" max="9470" width="22.42578125" style="4" customWidth="1"/>
    <col min="9471" max="9471" width="25.42578125" style="4" customWidth="1"/>
    <col min="9472" max="9472" width="10" style="4" customWidth="1"/>
    <col min="9473" max="9473" width="15.28515625" style="4" customWidth="1"/>
    <col min="9474" max="9478" width="0" style="4" hidden="1" customWidth="1"/>
    <col min="9479" max="9479" width="13.85546875" style="4" customWidth="1"/>
    <col min="9480" max="9480" width="20.42578125" style="4" customWidth="1"/>
    <col min="9481" max="9720" width="11.42578125" style="4"/>
    <col min="9721" max="9721" width="14.42578125" style="4" customWidth="1"/>
    <col min="9722" max="9722" width="22.140625" style="4" customWidth="1"/>
    <col min="9723" max="9723" width="16.85546875" style="4" customWidth="1"/>
    <col min="9724" max="9724" width="22.7109375" style="4" customWidth="1"/>
    <col min="9725" max="9725" width="20.28515625" style="4" customWidth="1"/>
    <col min="9726" max="9726" width="22.42578125" style="4" customWidth="1"/>
    <col min="9727" max="9727" width="25.42578125" style="4" customWidth="1"/>
    <col min="9728" max="9728" width="10" style="4" customWidth="1"/>
    <col min="9729" max="9729" width="15.28515625" style="4" customWidth="1"/>
    <col min="9730" max="9734" width="0" style="4" hidden="1" customWidth="1"/>
    <col min="9735" max="9735" width="13.85546875" style="4" customWidth="1"/>
    <col min="9736" max="9736" width="20.42578125" style="4" customWidth="1"/>
    <col min="9737" max="9976" width="11.42578125" style="4"/>
    <col min="9977" max="9977" width="14.42578125" style="4" customWidth="1"/>
    <col min="9978" max="9978" width="22.140625" style="4" customWidth="1"/>
    <col min="9979" max="9979" width="16.85546875" style="4" customWidth="1"/>
    <col min="9980" max="9980" width="22.7109375" style="4" customWidth="1"/>
    <col min="9981" max="9981" width="20.28515625" style="4" customWidth="1"/>
    <col min="9982" max="9982" width="22.42578125" style="4" customWidth="1"/>
    <col min="9983" max="9983" width="25.42578125" style="4" customWidth="1"/>
    <col min="9984" max="9984" width="10" style="4" customWidth="1"/>
    <col min="9985" max="9985" width="15.28515625" style="4" customWidth="1"/>
    <col min="9986" max="9990" width="0" style="4" hidden="1" customWidth="1"/>
    <col min="9991" max="9991" width="13.85546875" style="4" customWidth="1"/>
    <col min="9992" max="9992" width="20.42578125" style="4" customWidth="1"/>
    <col min="9993" max="10232" width="11.42578125" style="4"/>
    <col min="10233" max="10233" width="14.42578125" style="4" customWidth="1"/>
    <col min="10234" max="10234" width="22.140625" style="4" customWidth="1"/>
    <col min="10235" max="10235" width="16.85546875" style="4" customWidth="1"/>
    <col min="10236" max="10236" width="22.7109375" style="4" customWidth="1"/>
    <col min="10237" max="10237" width="20.28515625" style="4" customWidth="1"/>
    <col min="10238" max="10238" width="22.42578125" style="4" customWidth="1"/>
    <col min="10239" max="10239" width="25.42578125" style="4" customWidth="1"/>
    <col min="10240" max="10240" width="10" style="4" customWidth="1"/>
    <col min="10241" max="10241" width="15.28515625" style="4" customWidth="1"/>
    <col min="10242" max="10246" width="0" style="4" hidden="1" customWidth="1"/>
    <col min="10247" max="10247" width="13.85546875" style="4" customWidth="1"/>
    <col min="10248" max="10248" width="20.42578125" style="4" customWidth="1"/>
    <col min="10249" max="10488" width="11.42578125" style="4"/>
    <col min="10489" max="10489" width="14.42578125" style="4" customWidth="1"/>
    <col min="10490" max="10490" width="22.140625" style="4" customWidth="1"/>
    <col min="10491" max="10491" width="16.85546875" style="4" customWidth="1"/>
    <col min="10492" max="10492" width="22.7109375" style="4" customWidth="1"/>
    <col min="10493" max="10493" width="20.28515625" style="4" customWidth="1"/>
    <col min="10494" max="10494" width="22.42578125" style="4" customWidth="1"/>
    <col min="10495" max="10495" width="25.42578125" style="4" customWidth="1"/>
    <col min="10496" max="10496" width="10" style="4" customWidth="1"/>
    <col min="10497" max="10497" width="15.28515625" style="4" customWidth="1"/>
    <col min="10498" max="10502" width="0" style="4" hidden="1" customWidth="1"/>
    <col min="10503" max="10503" width="13.85546875" style="4" customWidth="1"/>
    <col min="10504" max="10504" width="20.42578125" style="4" customWidth="1"/>
    <col min="10505" max="10744" width="11.42578125" style="4"/>
    <col min="10745" max="10745" width="14.42578125" style="4" customWidth="1"/>
    <col min="10746" max="10746" width="22.140625" style="4" customWidth="1"/>
    <col min="10747" max="10747" width="16.85546875" style="4" customWidth="1"/>
    <col min="10748" max="10748" width="22.7109375" style="4" customWidth="1"/>
    <col min="10749" max="10749" width="20.28515625" style="4" customWidth="1"/>
    <col min="10750" max="10750" width="22.42578125" style="4" customWidth="1"/>
    <col min="10751" max="10751" width="25.42578125" style="4" customWidth="1"/>
    <col min="10752" max="10752" width="10" style="4" customWidth="1"/>
    <col min="10753" max="10753" width="15.28515625" style="4" customWidth="1"/>
    <col min="10754" max="10758" width="0" style="4" hidden="1" customWidth="1"/>
    <col min="10759" max="10759" width="13.85546875" style="4" customWidth="1"/>
    <col min="10760" max="10760" width="20.42578125" style="4" customWidth="1"/>
    <col min="10761" max="11000" width="11.42578125" style="4"/>
    <col min="11001" max="11001" width="14.42578125" style="4" customWidth="1"/>
    <col min="11002" max="11002" width="22.140625" style="4" customWidth="1"/>
    <col min="11003" max="11003" width="16.85546875" style="4" customWidth="1"/>
    <col min="11004" max="11004" width="22.7109375" style="4" customWidth="1"/>
    <col min="11005" max="11005" width="20.28515625" style="4" customWidth="1"/>
    <col min="11006" max="11006" width="22.42578125" style="4" customWidth="1"/>
    <col min="11007" max="11007" width="25.42578125" style="4" customWidth="1"/>
    <col min="11008" max="11008" width="10" style="4" customWidth="1"/>
    <col min="11009" max="11009" width="15.28515625" style="4" customWidth="1"/>
    <col min="11010" max="11014" width="0" style="4" hidden="1" customWidth="1"/>
    <col min="11015" max="11015" width="13.85546875" style="4" customWidth="1"/>
    <col min="11016" max="11016" width="20.42578125" style="4" customWidth="1"/>
    <col min="11017" max="11256" width="11.42578125" style="4"/>
    <col min="11257" max="11257" width="14.42578125" style="4" customWidth="1"/>
    <col min="11258" max="11258" width="22.140625" style="4" customWidth="1"/>
    <col min="11259" max="11259" width="16.85546875" style="4" customWidth="1"/>
    <col min="11260" max="11260" width="22.7109375" style="4" customWidth="1"/>
    <col min="11261" max="11261" width="20.28515625" style="4" customWidth="1"/>
    <col min="11262" max="11262" width="22.42578125" style="4" customWidth="1"/>
    <col min="11263" max="11263" width="25.42578125" style="4" customWidth="1"/>
    <col min="11264" max="11264" width="10" style="4" customWidth="1"/>
    <col min="11265" max="11265" width="15.28515625" style="4" customWidth="1"/>
    <col min="11266" max="11270" width="0" style="4" hidden="1" customWidth="1"/>
    <col min="11271" max="11271" width="13.85546875" style="4" customWidth="1"/>
    <col min="11272" max="11272" width="20.42578125" style="4" customWidth="1"/>
    <col min="11273" max="11512" width="11.42578125" style="4"/>
    <col min="11513" max="11513" width="14.42578125" style="4" customWidth="1"/>
    <col min="11514" max="11514" width="22.140625" style="4" customWidth="1"/>
    <col min="11515" max="11515" width="16.85546875" style="4" customWidth="1"/>
    <col min="11516" max="11516" width="22.7109375" style="4" customWidth="1"/>
    <col min="11517" max="11517" width="20.28515625" style="4" customWidth="1"/>
    <col min="11518" max="11518" width="22.42578125" style="4" customWidth="1"/>
    <col min="11519" max="11519" width="25.42578125" style="4" customWidth="1"/>
    <col min="11520" max="11520" width="10" style="4" customWidth="1"/>
    <col min="11521" max="11521" width="15.28515625" style="4" customWidth="1"/>
    <col min="11522" max="11526" width="0" style="4" hidden="1" customWidth="1"/>
    <col min="11527" max="11527" width="13.85546875" style="4" customWidth="1"/>
    <col min="11528" max="11528" width="20.42578125" style="4" customWidth="1"/>
    <col min="11529" max="11768" width="11.42578125" style="4"/>
    <col min="11769" max="11769" width="14.42578125" style="4" customWidth="1"/>
    <col min="11770" max="11770" width="22.140625" style="4" customWidth="1"/>
    <col min="11771" max="11771" width="16.85546875" style="4" customWidth="1"/>
    <col min="11772" max="11772" width="22.7109375" style="4" customWidth="1"/>
    <col min="11773" max="11773" width="20.28515625" style="4" customWidth="1"/>
    <col min="11774" max="11774" width="22.42578125" style="4" customWidth="1"/>
    <col min="11775" max="11775" width="25.42578125" style="4" customWidth="1"/>
    <col min="11776" max="11776" width="10" style="4" customWidth="1"/>
    <col min="11777" max="11777" width="15.28515625" style="4" customWidth="1"/>
    <col min="11778" max="11782" width="0" style="4" hidden="1" customWidth="1"/>
    <col min="11783" max="11783" width="13.85546875" style="4" customWidth="1"/>
    <col min="11784" max="11784" width="20.42578125" style="4" customWidth="1"/>
    <col min="11785" max="12024" width="11.42578125" style="4"/>
    <col min="12025" max="12025" width="14.42578125" style="4" customWidth="1"/>
    <col min="12026" max="12026" width="22.140625" style="4" customWidth="1"/>
    <col min="12027" max="12027" width="16.85546875" style="4" customWidth="1"/>
    <col min="12028" max="12028" width="22.7109375" style="4" customWidth="1"/>
    <col min="12029" max="12029" width="20.28515625" style="4" customWidth="1"/>
    <col min="12030" max="12030" width="22.42578125" style="4" customWidth="1"/>
    <col min="12031" max="12031" width="25.42578125" style="4" customWidth="1"/>
    <col min="12032" max="12032" width="10" style="4" customWidth="1"/>
    <col min="12033" max="12033" width="15.28515625" style="4" customWidth="1"/>
    <col min="12034" max="12038" width="0" style="4" hidden="1" customWidth="1"/>
    <col min="12039" max="12039" width="13.85546875" style="4" customWidth="1"/>
    <col min="12040" max="12040" width="20.42578125" style="4" customWidth="1"/>
    <col min="12041" max="12280" width="11.42578125" style="4"/>
    <col min="12281" max="12281" width="14.42578125" style="4" customWidth="1"/>
    <col min="12282" max="12282" width="22.140625" style="4" customWidth="1"/>
    <col min="12283" max="12283" width="16.85546875" style="4" customWidth="1"/>
    <col min="12284" max="12284" width="22.7109375" style="4" customWidth="1"/>
    <col min="12285" max="12285" width="20.28515625" style="4" customWidth="1"/>
    <col min="12286" max="12286" width="22.42578125" style="4" customWidth="1"/>
    <col min="12287" max="12287" width="25.42578125" style="4" customWidth="1"/>
    <col min="12288" max="12288" width="10" style="4" customWidth="1"/>
    <col min="12289" max="12289" width="15.28515625" style="4" customWidth="1"/>
    <col min="12290" max="12294" width="0" style="4" hidden="1" customWidth="1"/>
    <col min="12295" max="12295" width="13.85546875" style="4" customWidth="1"/>
    <col min="12296" max="12296" width="20.42578125" style="4" customWidth="1"/>
    <col min="12297" max="12536" width="11.42578125" style="4"/>
    <col min="12537" max="12537" width="14.42578125" style="4" customWidth="1"/>
    <col min="12538" max="12538" width="22.140625" style="4" customWidth="1"/>
    <col min="12539" max="12539" width="16.85546875" style="4" customWidth="1"/>
    <col min="12540" max="12540" width="22.7109375" style="4" customWidth="1"/>
    <col min="12541" max="12541" width="20.28515625" style="4" customWidth="1"/>
    <col min="12542" max="12542" width="22.42578125" style="4" customWidth="1"/>
    <col min="12543" max="12543" width="25.42578125" style="4" customWidth="1"/>
    <col min="12544" max="12544" width="10" style="4" customWidth="1"/>
    <col min="12545" max="12545" width="15.28515625" style="4" customWidth="1"/>
    <col min="12546" max="12550" width="0" style="4" hidden="1" customWidth="1"/>
    <col min="12551" max="12551" width="13.85546875" style="4" customWidth="1"/>
    <col min="12552" max="12552" width="20.42578125" style="4" customWidth="1"/>
    <col min="12553" max="12792" width="11.42578125" style="4"/>
    <col min="12793" max="12793" width="14.42578125" style="4" customWidth="1"/>
    <col min="12794" max="12794" width="22.140625" style="4" customWidth="1"/>
    <col min="12795" max="12795" width="16.85546875" style="4" customWidth="1"/>
    <col min="12796" max="12796" width="22.7109375" style="4" customWidth="1"/>
    <col min="12797" max="12797" width="20.28515625" style="4" customWidth="1"/>
    <col min="12798" max="12798" width="22.42578125" style="4" customWidth="1"/>
    <col min="12799" max="12799" width="25.42578125" style="4" customWidth="1"/>
    <col min="12800" max="12800" width="10" style="4" customWidth="1"/>
    <col min="12801" max="12801" width="15.28515625" style="4" customWidth="1"/>
    <col min="12802" max="12806" width="0" style="4" hidden="1" customWidth="1"/>
    <col min="12807" max="12807" width="13.85546875" style="4" customWidth="1"/>
    <col min="12808" max="12808" width="20.42578125" style="4" customWidth="1"/>
    <col min="12809" max="13048" width="11.42578125" style="4"/>
    <col min="13049" max="13049" width="14.42578125" style="4" customWidth="1"/>
    <col min="13050" max="13050" width="22.140625" style="4" customWidth="1"/>
    <col min="13051" max="13051" width="16.85546875" style="4" customWidth="1"/>
    <col min="13052" max="13052" width="22.7109375" style="4" customWidth="1"/>
    <col min="13053" max="13053" width="20.28515625" style="4" customWidth="1"/>
    <col min="13054" max="13054" width="22.42578125" style="4" customWidth="1"/>
    <col min="13055" max="13055" width="25.42578125" style="4" customWidth="1"/>
    <col min="13056" max="13056" width="10" style="4" customWidth="1"/>
    <col min="13057" max="13057" width="15.28515625" style="4" customWidth="1"/>
    <col min="13058" max="13062" width="0" style="4" hidden="1" customWidth="1"/>
    <col min="13063" max="13063" width="13.85546875" style="4" customWidth="1"/>
    <col min="13064" max="13064" width="20.42578125" style="4" customWidth="1"/>
    <col min="13065" max="13304" width="11.42578125" style="4"/>
    <col min="13305" max="13305" width="14.42578125" style="4" customWidth="1"/>
    <col min="13306" max="13306" width="22.140625" style="4" customWidth="1"/>
    <col min="13307" max="13307" width="16.85546875" style="4" customWidth="1"/>
    <col min="13308" max="13308" width="22.7109375" style="4" customWidth="1"/>
    <col min="13309" max="13309" width="20.28515625" style="4" customWidth="1"/>
    <col min="13310" max="13310" width="22.42578125" style="4" customWidth="1"/>
    <col min="13311" max="13311" width="25.42578125" style="4" customWidth="1"/>
    <col min="13312" max="13312" width="10" style="4" customWidth="1"/>
    <col min="13313" max="13313" width="15.28515625" style="4" customWidth="1"/>
    <col min="13314" max="13318" width="0" style="4" hidden="1" customWidth="1"/>
    <col min="13319" max="13319" width="13.85546875" style="4" customWidth="1"/>
    <col min="13320" max="13320" width="20.42578125" style="4" customWidth="1"/>
    <col min="13321" max="13560" width="11.42578125" style="4"/>
    <col min="13561" max="13561" width="14.42578125" style="4" customWidth="1"/>
    <col min="13562" max="13562" width="22.140625" style="4" customWidth="1"/>
    <col min="13563" max="13563" width="16.85546875" style="4" customWidth="1"/>
    <col min="13564" max="13564" width="22.7109375" style="4" customWidth="1"/>
    <col min="13565" max="13565" width="20.28515625" style="4" customWidth="1"/>
    <col min="13566" max="13566" width="22.42578125" style="4" customWidth="1"/>
    <col min="13567" max="13567" width="25.42578125" style="4" customWidth="1"/>
    <col min="13568" max="13568" width="10" style="4" customWidth="1"/>
    <col min="13569" max="13569" width="15.28515625" style="4" customWidth="1"/>
    <col min="13570" max="13574" width="0" style="4" hidden="1" customWidth="1"/>
    <col min="13575" max="13575" width="13.85546875" style="4" customWidth="1"/>
    <col min="13576" max="13576" width="20.42578125" style="4" customWidth="1"/>
    <col min="13577" max="13816" width="11.42578125" style="4"/>
    <col min="13817" max="13817" width="14.42578125" style="4" customWidth="1"/>
    <col min="13818" max="13818" width="22.140625" style="4" customWidth="1"/>
    <col min="13819" max="13819" width="16.85546875" style="4" customWidth="1"/>
    <col min="13820" max="13820" width="22.7109375" style="4" customWidth="1"/>
    <col min="13821" max="13821" width="20.28515625" style="4" customWidth="1"/>
    <col min="13822" max="13822" width="22.42578125" style="4" customWidth="1"/>
    <col min="13823" max="13823" width="25.42578125" style="4" customWidth="1"/>
    <col min="13824" max="13824" width="10" style="4" customWidth="1"/>
    <col min="13825" max="13825" width="15.28515625" style="4" customWidth="1"/>
    <col min="13826" max="13830" width="0" style="4" hidden="1" customWidth="1"/>
    <col min="13831" max="13831" width="13.85546875" style="4" customWidth="1"/>
    <col min="13832" max="13832" width="20.42578125" style="4" customWidth="1"/>
    <col min="13833" max="14072" width="11.42578125" style="4"/>
    <col min="14073" max="14073" width="14.42578125" style="4" customWidth="1"/>
    <col min="14074" max="14074" width="22.140625" style="4" customWidth="1"/>
    <col min="14075" max="14075" width="16.85546875" style="4" customWidth="1"/>
    <col min="14076" max="14076" width="22.7109375" style="4" customWidth="1"/>
    <col min="14077" max="14077" width="20.28515625" style="4" customWidth="1"/>
    <col min="14078" max="14078" width="22.42578125" style="4" customWidth="1"/>
    <col min="14079" max="14079" width="25.42578125" style="4" customWidth="1"/>
    <col min="14080" max="14080" width="10" style="4" customWidth="1"/>
    <col min="14081" max="14081" width="15.28515625" style="4" customWidth="1"/>
    <col min="14082" max="14086" width="0" style="4" hidden="1" customWidth="1"/>
    <col min="14087" max="14087" width="13.85546875" style="4" customWidth="1"/>
    <col min="14088" max="14088" width="20.42578125" style="4" customWidth="1"/>
    <col min="14089" max="14328" width="11.42578125" style="4"/>
    <col min="14329" max="14329" width="14.42578125" style="4" customWidth="1"/>
    <col min="14330" max="14330" width="22.140625" style="4" customWidth="1"/>
    <col min="14331" max="14331" width="16.85546875" style="4" customWidth="1"/>
    <col min="14332" max="14332" width="22.7109375" style="4" customWidth="1"/>
    <col min="14333" max="14333" width="20.28515625" style="4" customWidth="1"/>
    <col min="14334" max="14334" width="22.42578125" style="4" customWidth="1"/>
    <col min="14335" max="14335" width="25.42578125" style="4" customWidth="1"/>
    <col min="14336" max="14336" width="10" style="4" customWidth="1"/>
    <col min="14337" max="14337" width="15.28515625" style="4" customWidth="1"/>
    <col min="14338" max="14342" width="0" style="4" hidden="1" customWidth="1"/>
    <col min="14343" max="14343" width="13.85546875" style="4" customWidth="1"/>
    <col min="14344" max="14344" width="20.42578125" style="4" customWidth="1"/>
    <col min="14345" max="14584" width="11.42578125" style="4"/>
    <col min="14585" max="14585" width="14.42578125" style="4" customWidth="1"/>
    <col min="14586" max="14586" width="22.140625" style="4" customWidth="1"/>
    <col min="14587" max="14587" width="16.85546875" style="4" customWidth="1"/>
    <col min="14588" max="14588" width="22.7109375" style="4" customWidth="1"/>
    <col min="14589" max="14589" width="20.28515625" style="4" customWidth="1"/>
    <col min="14590" max="14590" width="22.42578125" style="4" customWidth="1"/>
    <col min="14591" max="14591" width="25.42578125" style="4" customWidth="1"/>
    <col min="14592" max="14592" width="10" style="4" customWidth="1"/>
    <col min="14593" max="14593" width="15.28515625" style="4" customWidth="1"/>
    <col min="14594" max="14598" width="0" style="4" hidden="1" customWidth="1"/>
    <col min="14599" max="14599" width="13.85546875" style="4" customWidth="1"/>
    <col min="14600" max="14600" width="20.42578125" style="4" customWidth="1"/>
    <col min="14601" max="14840" width="11.42578125" style="4"/>
    <col min="14841" max="14841" width="14.42578125" style="4" customWidth="1"/>
    <col min="14842" max="14842" width="22.140625" style="4" customWidth="1"/>
    <col min="14843" max="14843" width="16.85546875" style="4" customWidth="1"/>
    <col min="14844" max="14844" width="22.7109375" style="4" customWidth="1"/>
    <col min="14845" max="14845" width="20.28515625" style="4" customWidth="1"/>
    <col min="14846" max="14846" width="22.42578125" style="4" customWidth="1"/>
    <col min="14847" max="14847" width="25.42578125" style="4" customWidth="1"/>
    <col min="14848" max="14848" width="10" style="4" customWidth="1"/>
    <col min="14849" max="14849" width="15.28515625" style="4" customWidth="1"/>
    <col min="14850" max="14854" width="0" style="4" hidden="1" customWidth="1"/>
    <col min="14855" max="14855" width="13.85546875" style="4" customWidth="1"/>
    <col min="14856" max="14856" width="20.42578125" style="4" customWidth="1"/>
    <col min="14857" max="15096" width="11.42578125" style="4"/>
    <col min="15097" max="15097" width="14.42578125" style="4" customWidth="1"/>
    <col min="15098" max="15098" width="22.140625" style="4" customWidth="1"/>
    <col min="15099" max="15099" width="16.85546875" style="4" customWidth="1"/>
    <col min="15100" max="15100" width="22.7109375" style="4" customWidth="1"/>
    <col min="15101" max="15101" width="20.28515625" style="4" customWidth="1"/>
    <col min="15102" max="15102" width="22.42578125" style="4" customWidth="1"/>
    <col min="15103" max="15103" width="25.42578125" style="4" customWidth="1"/>
    <col min="15104" max="15104" width="10" style="4" customWidth="1"/>
    <col min="15105" max="15105" width="15.28515625" style="4" customWidth="1"/>
    <col min="15106" max="15110" width="0" style="4" hidden="1" customWidth="1"/>
    <col min="15111" max="15111" width="13.85546875" style="4" customWidth="1"/>
    <col min="15112" max="15112" width="20.42578125" style="4" customWidth="1"/>
    <col min="15113" max="15352" width="11.42578125" style="4"/>
    <col min="15353" max="15353" width="14.42578125" style="4" customWidth="1"/>
    <col min="15354" max="15354" width="22.140625" style="4" customWidth="1"/>
    <col min="15355" max="15355" width="16.85546875" style="4" customWidth="1"/>
    <col min="15356" max="15356" width="22.7109375" style="4" customWidth="1"/>
    <col min="15357" max="15357" width="20.28515625" style="4" customWidth="1"/>
    <col min="15358" max="15358" width="22.42578125" style="4" customWidth="1"/>
    <col min="15359" max="15359" width="25.42578125" style="4" customWidth="1"/>
    <col min="15360" max="15360" width="10" style="4" customWidth="1"/>
    <col min="15361" max="15361" width="15.28515625" style="4" customWidth="1"/>
    <col min="15362" max="15366" width="0" style="4" hidden="1" customWidth="1"/>
    <col min="15367" max="15367" width="13.85546875" style="4" customWidth="1"/>
    <col min="15368" max="15368" width="20.42578125" style="4" customWidth="1"/>
    <col min="15369" max="15608" width="11.42578125" style="4"/>
    <col min="15609" max="15609" width="14.42578125" style="4" customWidth="1"/>
    <col min="15610" max="15610" width="22.140625" style="4" customWidth="1"/>
    <col min="15611" max="15611" width="16.85546875" style="4" customWidth="1"/>
    <col min="15612" max="15612" width="22.7109375" style="4" customWidth="1"/>
    <col min="15613" max="15613" width="20.28515625" style="4" customWidth="1"/>
    <col min="15614" max="15614" width="22.42578125" style="4" customWidth="1"/>
    <col min="15615" max="15615" width="25.42578125" style="4" customWidth="1"/>
    <col min="15616" max="15616" width="10" style="4" customWidth="1"/>
    <col min="15617" max="15617" width="15.28515625" style="4" customWidth="1"/>
    <col min="15618" max="15622" width="0" style="4" hidden="1" customWidth="1"/>
    <col min="15623" max="15623" width="13.85546875" style="4" customWidth="1"/>
    <col min="15624" max="15624" width="20.42578125" style="4" customWidth="1"/>
    <col min="15625" max="15864" width="11.42578125" style="4"/>
    <col min="15865" max="15865" width="14.42578125" style="4" customWidth="1"/>
    <col min="15866" max="15866" width="22.140625" style="4" customWidth="1"/>
    <col min="15867" max="15867" width="16.85546875" style="4" customWidth="1"/>
    <col min="15868" max="15868" width="22.7109375" style="4" customWidth="1"/>
    <col min="15869" max="15869" width="20.28515625" style="4" customWidth="1"/>
    <col min="15870" max="15870" width="22.42578125" style="4" customWidth="1"/>
    <col min="15871" max="15871" width="25.42578125" style="4" customWidth="1"/>
    <col min="15872" max="15872" width="10" style="4" customWidth="1"/>
    <col min="15873" max="15873" width="15.28515625" style="4" customWidth="1"/>
    <col min="15874" max="15878" width="0" style="4" hidden="1" customWidth="1"/>
    <col min="15879" max="15879" width="13.85546875" style="4" customWidth="1"/>
    <col min="15880" max="15880" width="20.42578125" style="4" customWidth="1"/>
    <col min="15881" max="16120" width="11.42578125" style="4"/>
    <col min="16121" max="16121" width="14.42578125" style="4" customWidth="1"/>
    <col min="16122" max="16122" width="22.140625" style="4" customWidth="1"/>
    <col min="16123" max="16123" width="16.85546875" style="4" customWidth="1"/>
    <col min="16124" max="16124" width="22.7109375" style="4" customWidth="1"/>
    <col min="16125" max="16125" width="20.28515625" style="4" customWidth="1"/>
    <col min="16126" max="16126" width="22.42578125" style="4" customWidth="1"/>
    <col min="16127" max="16127" width="25.42578125" style="4" customWidth="1"/>
    <col min="16128" max="16128" width="10" style="4" customWidth="1"/>
    <col min="16129" max="16129" width="15.28515625" style="4" customWidth="1"/>
    <col min="16130" max="16134" width="0" style="4" hidden="1" customWidth="1"/>
    <col min="16135" max="16135" width="13.85546875" style="4" customWidth="1"/>
    <col min="16136" max="16136" width="20.42578125" style="4" customWidth="1"/>
    <col min="16137" max="16384" width="11.42578125" style="4"/>
  </cols>
  <sheetData>
    <row r="1" spans="1:13" s="1" customFormat="1" ht="21.75" customHeight="1">
      <c r="A1" s="400"/>
      <c r="B1" s="439"/>
      <c r="C1" s="440"/>
      <c r="D1" s="449" t="s">
        <v>22</v>
      </c>
      <c r="E1" s="475"/>
      <c r="F1" s="475"/>
      <c r="G1" s="475"/>
      <c r="H1" s="475"/>
      <c r="I1" s="475"/>
      <c r="J1" s="475"/>
      <c r="K1" s="475"/>
      <c r="L1" s="450"/>
      <c r="M1" s="6" t="s">
        <v>0</v>
      </c>
    </row>
    <row r="2" spans="1:13" s="1" customFormat="1" ht="21.75" customHeight="1">
      <c r="A2" s="400"/>
      <c r="B2" s="441"/>
      <c r="C2" s="442"/>
      <c r="D2" s="449"/>
      <c r="E2" s="475"/>
      <c r="F2" s="475"/>
      <c r="G2" s="475"/>
      <c r="H2" s="475"/>
      <c r="I2" s="475"/>
      <c r="J2" s="475"/>
      <c r="K2" s="475"/>
      <c r="L2" s="450"/>
      <c r="M2" s="51" t="s">
        <v>254</v>
      </c>
    </row>
    <row r="3" spans="1:13" s="1" customFormat="1" ht="21.75" customHeight="1">
      <c r="A3" s="400"/>
      <c r="B3" s="441"/>
      <c r="C3" s="442"/>
      <c r="D3" s="449"/>
      <c r="E3" s="475"/>
      <c r="F3" s="475"/>
      <c r="G3" s="475"/>
      <c r="H3" s="475"/>
      <c r="I3" s="475"/>
      <c r="J3" s="475"/>
      <c r="K3" s="475"/>
      <c r="L3" s="450"/>
      <c r="M3" s="6" t="s">
        <v>255</v>
      </c>
    </row>
    <row r="4" spans="1:13" s="1" customFormat="1" ht="21.75" customHeight="1">
      <c r="A4" s="400"/>
      <c r="B4" s="443"/>
      <c r="C4" s="444"/>
      <c r="D4" s="449"/>
      <c r="E4" s="475"/>
      <c r="F4" s="475"/>
      <c r="G4" s="475"/>
      <c r="H4" s="475"/>
      <c r="I4" s="475"/>
      <c r="J4" s="475"/>
      <c r="K4" s="475"/>
      <c r="L4" s="450"/>
      <c r="M4" s="6" t="s">
        <v>1</v>
      </c>
    </row>
    <row r="5" spans="1:13" s="1" customFormat="1" ht="28.5" customHeight="1">
      <c r="A5" s="400"/>
      <c r="B5" s="476"/>
      <c r="C5" s="476"/>
      <c r="D5" s="476"/>
      <c r="E5" s="476"/>
      <c r="F5" s="476"/>
      <c r="G5" s="476"/>
      <c r="H5" s="476"/>
      <c r="I5" s="476"/>
    </row>
    <row r="6" spans="1:13" s="2" customFormat="1" ht="15" customHeight="1">
      <c r="A6" s="400"/>
      <c r="B6" s="477" t="s">
        <v>2</v>
      </c>
      <c r="C6" s="477"/>
      <c r="D6" s="477"/>
      <c r="E6" s="477"/>
      <c r="F6" s="477"/>
      <c r="G6" s="477"/>
      <c r="H6" s="477"/>
      <c r="I6" s="477"/>
    </row>
    <row r="7" spans="1:13" s="2" customFormat="1" ht="20.25" customHeight="1">
      <c r="A7" s="400"/>
      <c r="B7" s="477" t="s">
        <v>8</v>
      </c>
      <c r="C7" s="477"/>
      <c r="D7" s="477"/>
      <c r="E7" s="477"/>
      <c r="F7" s="477"/>
      <c r="G7" s="477"/>
      <c r="H7" s="8"/>
      <c r="I7" s="8"/>
    </row>
    <row r="8" spans="1:13" s="2" customFormat="1" ht="18" customHeight="1">
      <c r="A8" s="400"/>
      <c r="B8" s="477" t="s">
        <v>3</v>
      </c>
      <c r="C8" s="477"/>
      <c r="D8" s="477"/>
      <c r="E8" s="477"/>
      <c r="F8" s="477"/>
      <c r="G8" s="477"/>
      <c r="H8" s="477"/>
      <c r="I8" s="8"/>
    </row>
    <row r="9" spans="1:13" s="1" customFormat="1" ht="20.25" customHeight="1">
      <c r="A9" s="400"/>
      <c r="B9" s="408" t="s">
        <v>394</v>
      </c>
      <c r="C9" s="408"/>
      <c r="D9" s="408"/>
      <c r="E9" s="408"/>
      <c r="F9" s="408"/>
      <c r="G9" s="408"/>
      <c r="H9" s="408"/>
      <c r="I9" s="408"/>
    </row>
    <row r="10" spans="1:13" s="1" customFormat="1" ht="10.5" customHeight="1" thickBot="1">
      <c r="A10" s="400"/>
      <c r="B10" s="476"/>
      <c r="C10" s="476"/>
      <c r="D10" s="476"/>
      <c r="E10" s="476"/>
      <c r="F10" s="476"/>
      <c r="G10" s="476"/>
      <c r="H10" s="476"/>
      <c r="I10" s="476"/>
    </row>
    <row r="11" spans="1:13" s="1" customFormat="1" ht="28.5" customHeight="1" thickBot="1">
      <c r="A11" s="400"/>
      <c r="B11" s="409" t="s">
        <v>62</v>
      </c>
      <c r="C11" s="455" t="s">
        <v>106</v>
      </c>
      <c r="D11" s="411" t="s">
        <v>4</v>
      </c>
      <c r="E11" s="411" t="s">
        <v>41</v>
      </c>
      <c r="F11" s="411" t="s">
        <v>5</v>
      </c>
      <c r="G11" s="411" t="s">
        <v>14</v>
      </c>
      <c r="H11" s="411" t="s">
        <v>6</v>
      </c>
      <c r="I11" s="392" t="s">
        <v>447</v>
      </c>
      <c r="J11" s="77" t="s">
        <v>448</v>
      </c>
      <c r="K11" s="416" t="s">
        <v>12</v>
      </c>
      <c r="L11" s="418" t="s">
        <v>13</v>
      </c>
      <c r="M11" s="421" t="s">
        <v>11</v>
      </c>
    </row>
    <row r="12" spans="1:13" s="3" customFormat="1" ht="28.5" customHeight="1" thickBot="1">
      <c r="A12" s="400"/>
      <c r="B12" s="454"/>
      <c r="C12" s="456"/>
      <c r="D12" s="413"/>
      <c r="E12" s="413"/>
      <c r="F12" s="413"/>
      <c r="G12" s="413"/>
      <c r="H12" s="413"/>
      <c r="I12" s="98" t="s">
        <v>449</v>
      </c>
      <c r="J12" s="78" t="s">
        <v>453</v>
      </c>
      <c r="K12" s="543"/>
      <c r="L12" s="419"/>
      <c r="M12" s="445"/>
    </row>
    <row r="13" spans="1:13" s="7" customFormat="1" ht="64.5" customHeight="1">
      <c r="A13" s="400"/>
      <c r="B13" s="426" t="s">
        <v>112</v>
      </c>
      <c r="C13" s="426" t="s">
        <v>113</v>
      </c>
      <c r="D13" s="426" t="s">
        <v>114</v>
      </c>
      <c r="E13" s="10" t="s">
        <v>286</v>
      </c>
      <c r="F13" s="9" t="s">
        <v>293</v>
      </c>
      <c r="G13" s="53" t="s">
        <v>294</v>
      </c>
      <c r="H13" s="55">
        <v>1</v>
      </c>
      <c r="I13" s="33">
        <f>1/1</f>
        <v>1</v>
      </c>
      <c r="J13" s="55" t="s">
        <v>454</v>
      </c>
      <c r="K13" s="36">
        <v>43466</v>
      </c>
      <c r="L13" s="37">
        <v>43496</v>
      </c>
      <c r="M13" s="81" t="s">
        <v>287</v>
      </c>
    </row>
    <row r="14" spans="1:13" s="7" customFormat="1" ht="63.75" customHeight="1">
      <c r="A14" s="400"/>
      <c r="B14" s="427"/>
      <c r="C14" s="427"/>
      <c r="D14" s="427"/>
      <c r="E14" s="546" t="s">
        <v>290</v>
      </c>
      <c r="F14" s="54" t="s">
        <v>288</v>
      </c>
      <c r="G14" s="54" t="s">
        <v>289</v>
      </c>
      <c r="H14" s="33">
        <v>1</v>
      </c>
      <c r="I14" s="33">
        <f>131/133</f>
        <v>0.98496240601503759</v>
      </c>
      <c r="J14" s="33" t="s">
        <v>455</v>
      </c>
      <c r="K14" s="36">
        <v>43466</v>
      </c>
      <c r="L14" s="37">
        <v>43830</v>
      </c>
      <c r="M14" s="81" t="s">
        <v>292</v>
      </c>
    </row>
    <row r="15" spans="1:13" s="49" customFormat="1" ht="63.75" customHeight="1">
      <c r="A15" s="400"/>
      <c r="B15" s="427"/>
      <c r="C15" s="427"/>
      <c r="D15" s="427"/>
      <c r="E15" s="547"/>
      <c r="F15" s="54" t="s">
        <v>295</v>
      </c>
      <c r="G15" s="54" t="s">
        <v>296</v>
      </c>
      <c r="H15" s="242">
        <v>2</v>
      </c>
      <c r="I15" s="242" t="s">
        <v>456</v>
      </c>
      <c r="J15" s="32" t="s">
        <v>457</v>
      </c>
      <c r="K15" s="36">
        <v>43644</v>
      </c>
      <c r="L15" s="37">
        <v>43830</v>
      </c>
      <c r="M15" s="81" t="s">
        <v>297</v>
      </c>
    </row>
    <row r="16" spans="1:13" s="49" customFormat="1" ht="63.75" customHeight="1">
      <c r="A16" s="400"/>
      <c r="B16" s="427"/>
      <c r="C16" s="427"/>
      <c r="D16" s="427"/>
      <c r="E16" s="548"/>
      <c r="F16" s="54" t="s">
        <v>299</v>
      </c>
      <c r="G16" s="54" t="s">
        <v>300</v>
      </c>
      <c r="H16" s="242">
        <v>4</v>
      </c>
      <c r="I16" s="40">
        <f>1/4</f>
        <v>0.25</v>
      </c>
      <c r="J16" s="32" t="s">
        <v>458</v>
      </c>
      <c r="K16" s="36">
        <v>43556</v>
      </c>
      <c r="L16" s="37">
        <v>43861</v>
      </c>
      <c r="M16" s="81" t="s">
        <v>301</v>
      </c>
    </row>
    <row r="17" spans="1:13" s="7" customFormat="1" ht="48.75" customHeight="1">
      <c r="A17" s="400"/>
      <c r="B17" s="428"/>
      <c r="C17" s="428"/>
      <c r="D17" s="428"/>
      <c r="E17" s="10" t="s">
        <v>291</v>
      </c>
      <c r="F17" s="54" t="s">
        <v>302</v>
      </c>
      <c r="G17" s="54" t="s">
        <v>298</v>
      </c>
      <c r="H17" s="242">
        <v>2</v>
      </c>
      <c r="I17" s="242" t="s">
        <v>444</v>
      </c>
      <c r="J17" s="32" t="s">
        <v>459</v>
      </c>
      <c r="K17" s="36">
        <v>43644</v>
      </c>
      <c r="L17" s="37">
        <v>43830</v>
      </c>
      <c r="M17" s="81" t="s">
        <v>292</v>
      </c>
    </row>
    <row r="18" spans="1:13" ht="24.75" customHeight="1">
      <c r="I18" s="99">
        <f>AVERAGE(I13:I17)</f>
        <v>0.7449874686716792</v>
      </c>
      <c r="L18" s="407" t="s">
        <v>7</v>
      </c>
      <c r="M18" s="407"/>
    </row>
    <row r="19" spans="1:13" ht="24.75" customHeight="1"/>
    <row r="20" spans="1:13" ht="24.75" customHeight="1"/>
    <row r="21" spans="1:13" ht="24.75" customHeight="1"/>
    <row r="22" spans="1:13" ht="24.75" customHeight="1"/>
    <row r="23" spans="1:13" ht="24.75" customHeight="1"/>
    <row r="24" spans="1:13" ht="24.75" customHeight="1"/>
  </sheetData>
  <mergeCells count="24">
    <mergeCell ref="C13:C17"/>
    <mergeCell ref="M11:M12"/>
    <mergeCell ref="L18:M18"/>
    <mergeCell ref="D13:D17"/>
    <mergeCell ref="E14:E16"/>
    <mergeCell ref="H11:H12"/>
    <mergeCell ref="F11:F12"/>
    <mergeCell ref="G11:G12"/>
    <mergeCell ref="D1:L4"/>
    <mergeCell ref="K11:K12"/>
    <mergeCell ref="L11:L12"/>
    <mergeCell ref="A1:A17"/>
    <mergeCell ref="B5:I5"/>
    <mergeCell ref="B6:I6"/>
    <mergeCell ref="B7:G7"/>
    <mergeCell ref="B8:H8"/>
    <mergeCell ref="B9:I9"/>
    <mergeCell ref="B10:I10"/>
    <mergeCell ref="B11:B12"/>
    <mergeCell ref="B1:C4"/>
    <mergeCell ref="C11:C12"/>
    <mergeCell ref="E11:E12"/>
    <mergeCell ref="D11:D12"/>
    <mergeCell ref="B13:B17"/>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Direccionamiento y Planeación</vt:lpstr>
      <vt:lpstr>Jurídica</vt:lpstr>
      <vt:lpstr>Calidad</vt:lpstr>
      <vt:lpstr>Control Interno</vt:lpstr>
      <vt:lpstr>Talento Humano</vt:lpstr>
      <vt:lpstr>Financiera</vt:lpstr>
      <vt:lpstr>Sistemas Información</vt:lpstr>
      <vt:lpstr>Gestión Documental</vt:lpstr>
      <vt:lpstr>Compras</vt:lpstr>
      <vt:lpstr>Mantenimiento</vt:lpstr>
      <vt:lpstr>Consulta Ext-PyD</vt:lpstr>
      <vt:lpstr>Odontología</vt:lpstr>
      <vt:lpstr>Urg-Hospitalización</vt:lpstr>
      <vt:lpstr>Laboratorio</vt:lpstr>
      <vt:lpstr>Servicio Farmaceutico</vt:lpstr>
      <vt:lpstr>TRIMESTRE 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dc:creator>
  <cp:lastModifiedBy>user1</cp:lastModifiedBy>
  <cp:lastPrinted>2018-08-08T17:34:31Z</cp:lastPrinted>
  <dcterms:created xsi:type="dcterms:W3CDTF">2018-02-07T20:00:08Z</dcterms:created>
  <dcterms:modified xsi:type="dcterms:W3CDTF">2020-02-04T22:14:45Z</dcterms:modified>
</cp:coreProperties>
</file>